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МАРТ 03.03\"/>
    </mc:Choice>
  </mc:AlternateContent>
  <bookViews>
    <workbookView xWindow="360" yWindow="48" windowWidth="21012" windowHeight="9972" activeTab="4"/>
  </bookViews>
  <sheets>
    <sheet name="1 лист решения" sheetId="12" r:id="rId1"/>
    <sheet name="приложение 4" sheetId="1" r:id="rId2"/>
    <sheet name="приложение 5 " sheetId="10" r:id="rId3"/>
    <sheet name="приложение 6" sheetId="4" r:id="rId4"/>
    <sheet name="приложение 7" sheetId="3" r:id="rId5"/>
  </sheets>
  <definedNames>
    <definedName name="_GoBack" localSheetId="4">'приложение 7'!#REF!</definedName>
    <definedName name="_Hlk56769920" localSheetId="3">'приложение 6'!#REF!</definedName>
  </definedNames>
  <calcPr calcId="162913"/>
</workbook>
</file>

<file path=xl/calcChain.xml><?xml version="1.0" encoding="utf-8"?>
<calcChain xmlns="http://schemas.openxmlformats.org/spreadsheetml/2006/main"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F78" i="4" s="1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H47" i="4" l="1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F70" i="4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E156" i="10" s="1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F153" i="4" l="1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<sst xmlns="http://schemas.openxmlformats.org/spreadsheetml/2006/main" count="1325" uniqueCount="235">
  <si>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</si>
  <si>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</si>
  <si>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</si>
  <si>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</si>
  <si>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</si>
  <si>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</si>
  <si>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</si>
  <si>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</si>
  <si>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</si>
  <si>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</si>
  <si>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</si>
  <si>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</si>
  <si>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</si>
  <si>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</si>
  <si>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</si>
  <si>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</si>
  <si>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</si>
  <si>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</si>
  <si>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</si>
  <si>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</si>
  <si>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</si>
  <si>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</si>
  <si>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</si>
  <si>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</si>
  <si>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</si>
  <si>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</si>
  <si>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</si>
  <si>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</si>
  <si>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</si>
  <si>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</si>
  <si>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</si>
  <si>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</si>
  <si>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</si>
  <si>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</si>
  <si>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</si>
  <si>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</si>
  <si>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</si>
  <si>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</si>
  <si>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</si>
  <si>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</si>
  <si>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</si>
  <si>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</si>
  <si>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</si>
  <si>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</si>
  <si>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</si>
  <si>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</si>
  <si>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</si>
  <si>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</si>
  <si>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</si>
  <si>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</si>
  <si>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</si>
  <si>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</si>
  <si>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</si>
  <si>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</si>
  <si>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</si>
  <si>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</si>
  <si>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</si>
  <si>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</si>
  <si>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</si>
  <si>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</si>
  <si>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</si>
  <si>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</si>
  <si>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</si>
  <si>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</si>
  <si>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</si>
  <si>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</si>
  <si>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</si>
  <si>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</si>
  <si>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</si>
  <si>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</si>
  <si>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</si>
  <si>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</si>
  <si>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</si>
  <si>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</si>
  <si>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</si>
  <si>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</si>
  <si>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</si>
  <si>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</si>
  <si>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</si>
  <si>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</si>
  <si>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</si>
  <si>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</si>
  <si>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</si>
  <si>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</si>
  <si>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</si>
  <si>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</si>
  <si>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</si>
  <si>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</si>
  <si>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</si>
  <si>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</si>
  <si>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</si>
  <si>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</si>
  <si>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</si>
  <si>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</si>
  <si>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</si>
  <si>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</si>
  <si>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</si>
  <si>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</si>
  <si>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</si>
  <si>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</si>
  <si>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</si>
  <si>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</si>
  <si>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</si>
  <si>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</si>
  <si>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</si>
  <si>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</si>
  <si>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</si>
  <si>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</si>
  <si>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</si>
  <si>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</si>
  <si>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</si>
  <si>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</si>
  <si>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</si>
  <si>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</si>
  <si>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</si>
  <si>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</si>
  <si>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</si>
  <si>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</si>
  <si>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</si>
  <si>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</si>
  <si>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</si>
  <si>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</si>
  <si>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</si>
  <si>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</si>
  <si>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</si>
  <si>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</si>
  <si>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</si>
  <si>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</si>
  <si>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</si>
  <si>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</si>
  <si>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</si>
  <si>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</si>
  <si>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</si>
  <si>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</si>
  <si>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</si>
  <si>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</si>
  <si>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</si>
  <si>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</si>
  <si>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</si>
  <si>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</si>
  <si>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</si>
  <si>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</si>
  <si>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</si>
  <si>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</si>
  <si>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</si>
  <si>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</si>
  <si>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</si>
  <si>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</si>
  <si>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</si>
  <si>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</si>
  <si>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</si>
  <si>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</si>
  <si>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</si>
  <si>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</si>
  <si>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</si>
  <si>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</si>
  <si>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</si>
  <si>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</si>
  <si>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</si>
  <si>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</si>
  <si>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</si>
  <si>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</si>
  <si>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</si>
  <si>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</si>
  <si>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</si>
  <si>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</si>
  <si>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</si>
  <si>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</si>
  <si>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</si>
  <si>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</si>
  <si>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</si>
  <si>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</si>
  <si>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</si>
  <si>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</si>
  <si>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</si>
  <si>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</si>
  <si>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</si>
  <si>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</si>
  <si>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</si>
  <si>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</si>
  <si>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</si>
  <si>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</si>
  <si>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</si>
  <si>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</si>
  <si>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</si>
  <si>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</si>
  <si>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</si>
  <si>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</si>
  <si>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</si>
  <si>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</si>
  <si>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</si>
  <si>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</si>
  <si>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</si>
  <si>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</si>
  <si>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</si>
  <si>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</si>
  <si>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</si>
  <si>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</si>
  <si>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</si>
  <si>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</si>
  <si>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</si>
  <si>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</si>
  <si>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</si>
  <si>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</si>
  <si>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</si>
  <si>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</si>
  <si>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</si>
  <si>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</si>
  <si>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</si>
  <si>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</si>
  <si>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</si>
  <si>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</si>
  <si>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</si>
  <si>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</si>
  <si>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</si>
  <si>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</si>
  <si>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</si>
  <si>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</si>
  <si>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</si>
  <si>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</si>
  <si>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</si>
  <si>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</si>
  <si>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</si>
  <si>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</si>
  <si>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</si>
  <si>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</si>
  <si>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</si>
  <si>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</si>
  <si>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прогнозируемый общий объем доходов бюджета поселения в сумме 268 977,5 тыс. рублей;</t>
  </si>
  <si>
    <t>№714-03 с просьбой о внесении изменений в решение Совета народных депутатов Котельниковского</t>
  </si>
  <si>
    <t xml:space="preserve">Рассмотрев письмо Администрации Котельниковского городского поселения от 28.02.2025г. </t>
  </si>
  <si>
    <t>общий объем расходов бюджета поселения в сумме 322 094,7 тыс. рублей;</t>
  </si>
  <si>
    <t xml:space="preserve">прогнозируемый дефицит бюджета поселения в сумме 53 117,2 тыс. рублей </t>
  </si>
  <si>
    <t xml:space="preserve">«03» марта 2025г.                                                                                     </t>
  </si>
  <si>
    <t>№ 75/304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</si>
</sst>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15" xfId="0" applyBorder="1"/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5" xfId="0" applyFont="1" applyBorder="1"/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G29" sqref="G29"/>
    </sheetView>
  </sheetViews>
  <sheetFormatPr defaultRowHeight="14.4" x14ac:dyDescent="0.3"/>
  <cols>
    <col min="9" max="9" width="12.44140625" customWidth="1"/>
  </cols>
  <sheetData>
    <row r="9" spans="1:9" ht="15.6" x14ac:dyDescent="0.3">
      <c r="F9" s="134" t="s">
        <v>199</v>
      </c>
    </row>
    <row r="10" spans="1:9" ht="15.6" x14ac:dyDescent="0.3">
      <c r="F10" s="134" t="s">
        <v>200</v>
      </c>
    </row>
    <row r="11" spans="1:9" ht="15.6" x14ac:dyDescent="0.3">
      <c r="F11" s="134" t="s">
        <v>201</v>
      </c>
    </row>
    <row r="12" spans="1:9" ht="15.6" x14ac:dyDescent="0.3">
      <c r="F12" s="134" t="s">
        <v>202</v>
      </c>
    </row>
    <row r="13" spans="1:9" ht="15.6" x14ac:dyDescent="0.3">
      <c r="F13" s="134" t="s">
        <v>203</v>
      </c>
    </row>
    <row r="14" spans="1:9" ht="15.6" x14ac:dyDescent="0.3">
      <c r="F14" s="134" t="s">
        <v>204</v>
      </c>
    </row>
    <row r="15" spans="1:9" ht="15.6" x14ac:dyDescent="0.3">
      <c r="F15" s="134"/>
    </row>
    <row r="16" spans="1:9" ht="15.6" x14ac:dyDescent="0.3">
      <c r="A16" s="136" t="s">
        <v>233</v>
      </c>
      <c r="B16" s="133"/>
      <c r="C16" s="133"/>
      <c r="D16" s="133"/>
      <c r="E16" s="133"/>
      <c r="F16" s="135" t="s">
        <v>234</v>
      </c>
      <c r="G16" s="136"/>
      <c r="H16" s="133"/>
      <c r="I16" s="133"/>
    </row>
    <row r="17" spans="1:12" x14ac:dyDescent="0.3">
      <c r="A17" s="133"/>
      <c r="B17" s="133"/>
      <c r="C17" s="133"/>
      <c r="D17" s="133"/>
      <c r="E17" s="133"/>
      <c r="F17" s="133"/>
      <c r="G17" s="133"/>
      <c r="H17" s="133"/>
      <c r="I17" s="133"/>
    </row>
    <row r="18" spans="1:12" x14ac:dyDescent="0.3">
      <c r="A18" s="136" t="s">
        <v>205</v>
      </c>
      <c r="B18" s="136"/>
      <c r="C18" s="136"/>
      <c r="D18" s="136"/>
      <c r="E18" s="136"/>
      <c r="F18" s="133"/>
      <c r="G18" s="133"/>
      <c r="H18" s="133"/>
      <c r="I18" s="133"/>
    </row>
    <row r="19" spans="1:12" x14ac:dyDescent="0.3">
      <c r="A19" s="136" t="s">
        <v>206</v>
      </c>
      <c r="B19" s="136"/>
      <c r="C19" s="136"/>
      <c r="D19" s="136"/>
      <c r="E19" s="136"/>
      <c r="F19" s="133"/>
      <c r="G19" s="133"/>
      <c r="H19" s="133"/>
      <c r="I19" s="133"/>
    </row>
    <row r="20" spans="1:12" x14ac:dyDescent="0.3">
      <c r="A20" s="136" t="s">
        <v>207</v>
      </c>
      <c r="B20" s="136"/>
      <c r="C20" s="136"/>
      <c r="D20" s="136"/>
      <c r="E20" s="136"/>
      <c r="F20" s="133"/>
      <c r="G20" s="133"/>
      <c r="H20" s="133"/>
      <c r="I20" s="133"/>
    </row>
    <row r="21" spans="1:12" x14ac:dyDescent="0.3">
      <c r="A21" s="136" t="s">
        <v>218</v>
      </c>
      <c r="B21" s="136"/>
      <c r="C21" s="136"/>
      <c r="D21" s="136"/>
      <c r="E21" s="136"/>
      <c r="F21" s="133"/>
      <c r="G21" s="133"/>
      <c r="H21" s="133"/>
      <c r="I21" s="133"/>
    </row>
    <row r="22" spans="1:12" x14ac:dyDescent="0.3">
      <c r="A22" s="136" t="s">
        <v>208</v>
      </c>
      <c r="B22" s="136"/>
      <c r="C22" s="136"/>
      <c r="D22" s="136"/>
      <c r="E22" s="136"/>
      <c r="F22" s="133"/>
      <c r="G22" s="133"/>
      <c r="H22" s="133"/>
      <c r="I22" s="133"/>
    </row>
    <row r="23" spans="1:12" x14ac:dyDescent="0.3">
      <c r="A23" s="136" t="s">
        <v>219</v>
      </c>
      <c r="B23" s="136"/>
      <c r="C23" s="136"/>
      <c r="D23" s="136"/>
      <c r="E23" s="136"/>
      <c r="F23" s="133"/>
      <c r="G23" s="133"/>
      <c r="H23" s="133"/>
      <c r="I23" s="133"/>
    </row>
    <row r="24" spans="1:12" x14ac:dyDescent="0.3">
      <c r="A24" s="136" t="s">
        <v>220</v>
      </c>
      <c r="B24" s="136"/>
      <c r="C24" s="136"/>
      <c r="D24" s="136"/>
      <c r="E24" s="136"/>
      <c r="F24" s="133"/>
      <c r="G24" s="133"/>
      <c r="H24" s="133"/>
      <c r="I24" s="133"/>
    </row>
    <row r="25" spans="1:12" x14ac:dyDescent="0.3">
      <c r="A25" s="133"/>
      <c r="B25" s="133"/>
      <c r="C25" s="133"/>
      <c r="D25" s="133"/>
      <c r="E25" s="133"/>
      <c r="F25" s="133"/>
      <c r="G25" s="133"/>
      <c r="H25" s="133"/>
      <c r="I25" s="133"/>
    </row>
    <row r="26" spans="1:12" x14ac:dyDescent="0.3">
      <c r="A26" s="138" t="s">
        <v>230</v>
      </c>
      <c r="B26" s="138"/>
      <c r="C26" s="138"/>
      <c r="D26" s="138"/>
      <c r="E26" s="138"/>
      <c r="F26" s="138"/>
      <c r="G26" s="138"/>
      <c r="H26" s="138"/>
      <c r="I26" s="138"/>
      <c r="J26" s="137"/>
      <c r="K26" s="137"/>
      <c r="L26" s="137"/>
    </row>
    <row r="27" spans="1:12" x14ac:dyDescent="0.3">
      <c r="A27" s="138" t="s">
        <v>229</v>
      </c>
      <c r="B27" s="138"/>
      <c r="C27" s="138"/>
      <c r="D27" s="138"/>
      <c r="E27" s="138"/>
      <c r="F27" s="138"/>
      <c r="G27" s="138"/>
      <c r="H27" s="138"/>
      <c r="I27" s="138"/>
      <c r="J27" s="137"/>
      <c r="K27" s="137"/>
      <c r="L27" s="137"/>
    </row>
    <row r="28" spans="1:12" x14ac:dyDescent="0.3">
      <c r="A28" s="138" t="s">
        <v>213</v>
      </c>
      <c r="B28" s="138"/>
      <c r="C28" s="138"/>
      <c r="D28" s="138"/>
      <c r="E28" s="138"/>
      <c r="F28" s="138"/>
      <c r="G28" s="138"/>
      <c r="H28" s="138"/>
      <c r="I28" s="138"/>
      <c r="J28" s="137"/>
      <c r="K28" s="137"/>
      <c r="L28" s="137"/>
    </row>
    <row r="29" spans="1:12" x14ac:dyDescent="0.3">
      <c r="A29" s="138" t="s">
        <v>215</v>
      </c>
      <c r="B29" s="138"/>
      <c r="C29" s="138"/>
      <c r="D29" s="138"/>
      <c r="E29" s="138"/>
      <c r="F29" s="138"/>
      <c r="G29" s="138"/>
      <c r="H29" s="138"/>
      <c r="I29" s="138"/>
      <c r="J29" s="137"/>
      <c r="K29" s="137"/>
      <c r="L29" s="137"/>
    </row>
    <row r="30" spans="1:12" x14ac:dyDescent="0.3">
      <c r="A30" s="138" t="s">
        <v>73</v>
      </c>
      <c r="B30" s="138"/>
      <c r="C30" s="138"/>
      <c r="D30" s="138"/>
      <c r="E30" s="138"/>
      <c r="F30" s="138"/>
      <c r="G30" s="138"/>
      <c r="H30" s="138"/>
      <c r="I30" s="138"/>
      <c r="J30" s="137"/>
      <c r="K30" s="137"/>
      <c r="L30" s="137"/>
    </row>
    <row r="31" spans="1:12" x14ac:dyDescent="0.3">
      <c r="A31" s="133"/>
      <c r="B31" s="133"/>
      <c r="C31" s="133"/>
      <c r="D31" s="133"/>
      <c r="E31" s="133"/>
      <c r="F31" s="133"/>
      <c r="G31" s="133"/>
      <c r="H31" s="133"/>
      <c r="I31" s="133"/>
    </row>
    <row r="32" spans="1:12" x14ac:dyDescent="0.3">
      <c r="A32" s="136" t="s">
        <v>209</v>
      </c>
      <c r="B32" s="133"/>
      <c r="C32" s="133"/>
      <c r="D32" s="133"/>
      <c r="E32" s="133"/>
      <c r="F32" s="133"/>
      <c r="G32" s="133"/>
      <c r="H32" s="133"/>
      <c r="I32" s="133"/>
    </row>
    <row r="33" spans="1:9" x14ac:dyDescent="0.3">
      <c r="A33" s="133"/>
      <c r="B33" s="133"/>
      <c r="C33" s="133"/>
      <c r="D33" s="133"/>
      <c r="E33" s="133"/>
      <c r="F33" s="133"/>
      <c r="G33" s="133"/>
      <c r="H33" s="133"/>
      <c r="I33" s="133"/>
    </row>
    <row r="34" spans="1:9" x14ac:dyDescent="0.3">
      <c r="A34" s="133" t="s">
        <v>211</v>
      </c>
      <c r="B34" s="133"/>
      <c r="C34" s="133"/>
      <c r="D34" s="133"/>
      <c r="E34" s="133"/>
      <c r="F34" s="133"/>
      <c r="G34" s="133"/>
      <c r="H34" s="133"/>
      <c r="I34" s="133"/>
    </row>
    <row r="35" spans="1:9" x14ac:dyDescent="0.3">
      <c r="A35" s="133" t="s">
        <v>213</v>
      </c>
      <c r="B35" s="133"/>
      <c r="C35" s="133"/>
      <c r="D35" s="133"/>
      <c r="E35" s="133"/>
      <c r="F35" s="133"/>
      <c r="G35" s="133"/>
      <c r="H35" s="133"/>
      <c r="I35" s="133"/>
    </row>
    <row r="36" spans="1:9" x14ac:dyDescent="0.3">
      <c r="A36" s="133" t="s">
        <v>212</v>
      </c>
      <c r="B36" s="133"/>
      <c r="C36" s="133"/>
      <c r="D36" s="133"/>
      <c r="E36" s="133"/>
      <c r="F36" s="133"/>
      <c r="G36" s="133"/>
      <c r="H36" s="133"/>
      <c r="I36" s="133"/>
    </row>
    <row r="37" spans="1:9" x14ac:dyDescent="0.3">
      <c r="A37" s="133"/>
      <c r="B37" s="133"/>
      <c r="C37" s="133"/>
      <c r="D37" s="133"/>
      <c r="E37" s="133"/>
      <c r="F37" s="133"/>
      <c r="G37" s="133"/>
      <c r="H37" s="133"/>
      <c r="I37" s="133"/>
    </row>
    <row r="38" spans="1:9" x14ac:dyDescent="0.3">
      <c r="A38" s="133" t="s">
        <v>221</v>
      </c>
      <c r="B38" s="133"/>
      <c r="C38" s="133"/>
      <c r="D38" s="133"/>
      <c r="E38" s="133"/>
      <c r="F38" s="133"/>
      <c r="G38" s="133"/>
      <c r="H38" s="133"/>
      <c r="I38" s="133"/>
    </row>
    <row r="39" spans="1:9" x14ac:dyDescent="0.3">
      <c r="A39" s="133"/>
      <c r="B39" s="133"/>
      <c r="C39" s="133"/>
      <c r="D39" s="133"/>
      <c r="E39" s="133"/>
      <c r="F39" s="133"/>
      <c r="G39" s="133"/>
      <c r="H39" s="133"/>
      <c r="I39" s="133"/>
    </row>
    <row r="40" spans="1:9" x14ac:dyDescent="0.3">
      <c r="A40" s="133" t="s">
        <v>210</v>
      </c>
      <c r="B40" s="133"/>
      <c r="C40" s="133"/>
      <c r="D40" s="133"/>
      <c r="E40" s="133"/>
      <c r="F40" s="133"/>
      <c r="G40" s="133"/>
      <c r="H40" s="133"/>
      <c r="I40" s="133"/>
    </row>
    <row r="41" spans="1:9" x14ac:dyDescent="0.3">
      <c r="A41" s="136" t="s">
        <v>228</v>
      </c>
      <c r="B41" s="133"/>
      <c r="C41" s="133"/>
      <c r="D41" s="133"/>
      <c r="E41" s="133"/>
      <c r="F41" s="133"/>
      <c r="G41" s="133"/>
      <c r="H41" s="133"/>
      <c r="I41" s="133"/>
    </row>
    <row r="42" spans="1:9" x14ac:dyDescent="0.3">
      <c r="A42" s="136" t="s">
        <v>231</v>
      </c>
      <c r="B42" s="133"/>
      <c r="C42" s="133"/>
      <c r="D42" s="133"/>
      <c r="E42" s="133"/>
      <c r="F42" s="133"/>
      <c r="G42" s="133"/>
      <c r="H42" s="133"/>
      <c r="I42" s="133"/>
    </row>
    <row r="43" spans="1:9" x14ac:dyDescent="0.3">
      <c r="A43" s="136" t="s">
        <v>232</v>
      </c>
      <c r="B43" s="133"/>
      <c r="C43" s="133"/>
      <c r="D43" s="133"/>
      <c r="E43" s="133"/>
      <c r="F43" s="133"/>
      <c r="G43" s="133"/>
      <c r="H43" s="133"/>
      <c r="I43" s="133"/>
    </row>
    <row r="44" spans="1:9" x14ac:dyDescent="0.3">
      <c r="A44" s="133" t="s">
        <v>214</v>
      </c>
      <c r="B44" s="133"/>
      <c r="C44" s="133"/>
      <c r="D44" s="133"/>
      <c r="E44" s="133"/>
      <c r="F44" s="133"/>
      <c r="G44" s="133"/>
      <c r="H44" s="133"/>
      <c r="I44" s="133"/>
    </row>
    <row r="46" spans="1:9" x14ac:dyDescent="0.3">
      <c r="A46" s="133"/>
      <c r="B46" s="133"/>
      <c r="C46" s="133"/>
      <c r="D46" s="133"/>
      <c r="E46" s="133"/>
      <c r="F46" s="133"/>
    </row>
    <row r="48" spans="1:9" x14ac:dyDescent="0.3">
      <c r="A48" s="133"/>
      <c r="B48" s="133"/>
      <c r="C48" s="133"/>
      <c r="D48" s="133"/>
      <c r="E48" s="133"/>
      <c r="F48" s="133"/>
      <c r="G48" s="133"/>
      <c r="H48" s="133"/>
      <c r="I48" s="133"/>
    </row>
    <row r="49" spans="1:9" x14ac:dyDescent="0.3">
      <c r="A49" s="133"/>
      <c r="B49" s="133"/>
      <c r="C49" s="133"/>
      <c r="D49" s="133"/>
      <c r="E49" s="133"/>
      <c r="F49" s="133"/>
      <c r="G49" s="133"/>
      <c r="H49" s="133"/>
      <c r="I49" s="133"/>
    </row>
    <row r="50" spans="1:9" x14ac:dyDescent="0.3">
      <c r="A50" s="133"/>
      <c r="B50" s="133"/>
      <c r="C50" s="133"/>
      <c r="D50" s="133"/>
      <c r="E50" s="133"/>
      <c r="F50" s="133"/>
      <c r="G50" s="133"/>
      <c r="H50" s="133"/>
      <c r="I50" s="133"/>
    </row>
    <row r="51" spans="1:9" x14ac:dyDescent="0.3">
      <c r="A51" s="133"/>
      <c r="B51" s="133"/>
      <c r="C51" s="133"/>
      <c r="D51" s="133"/>
      <c r="E51" s="133"/>
      <c r="F51" s="133"/>
      <c r="G51" s="133"/>
      <c r="H51" s="133"/>
      <c r="I51" s="133"/>
    </row>
    <row r="52" spans="1:9" x14ac:dyDescent="0.3">
      <c r="A52" s="133"/>
      <c r="B52" s="133"/>
      <c r="C52" s="133"/>
      <c r="D52" s="133"/>
      <c r="E52" s="133"/>
      <c r="F52" s="133"/>
      <c r="G52" s="133"/>
      <c r="H52" s="133"/>
      <c r="I52" s="133"/>
    </row>
    <row r="53" spans="1:9" x14ac:dyDescent="0.3">
      <c r="A53" s="133"/>
      <c r="B53" s="133"/>
      <c r="C53" s="133"/>
      <c r="D53" s="133"/>
      <c r="E53" s="133"/>
      <c r="F53" s="133"/>
      <c r="G53" s="133"/>
      <c r="H53" s="133"/>
      <c r="I53" s="133"/>
    </row>
    <row r="54" spans="1:9" x14ac:dyDescent="0.3">
      <c r="A54" s="133"/>
      <c r="B54" s="133"/>
      <c r="C54" s="133"/>
      <c r="D54" s="133"/>
      <c r="E54" s="133"/>
      <c r="F54" s="133"/>
      <c r="G54" s="133"/>
      <c r="H54" s="133"/>
      <c r="I54" s="13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F39" sqref="F39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29" t="s">
        <v>72</v>
      </c>
      <c r="B2" s="229"/>
      <c r="C2" s="229"/>
      <c r="D2" s="229"/>
      <c r="E2" s="229"/>
    </row>
    <row r="3" spans="1:5" ht="15.6" x14ac:dyDescent="0.3">
      <c r="A3" s="229" t="s">
        <v>64</v>
      </c>
      <c r="B3" s="229"/>
      <c r="C3" s="229"/>
      <c r="D3" s="229"/>
      <c r="E3" s="229"/>
    </row>
    <row r="4" spans="1:5" ht="16.8" customHeight="1" x14ac:dyDescent="0.3">
      <c r="A4" s="229" t="s">
        <v>73</v>
      </c>
      <c r="B4" s="229"/>
      <c r="C4" s="229"/>
      <c r="D4" s="229"/>
      <c r="E4" s="229"/>
    </row>
    <row r="5" spans="1:5" ht="15.6" x14ac:dyDescent="0.3">
      <c r="A5" s="229" t="s">
        <v>185</v>
      </c>
      <c r="B5" s="229"/>
      <c r="C5" s="229"/>
      <c r="D5" s="229"/>
      <c r="E5" s="229"/>
    </row>
    <row r="6" spans="1:5" ht="15.6" x14ac:dyDescent="0.3">
      <c r="A6" s="229" t="s">
        <v>186</v>
      </c>
      <c r="B6" s="229"/>
      <c r="C6" s="229"/>
      <c r="D6" s="229"/>
      <c r="E6" s="229"/>
    </row>
    <row r="7" spans="1:5" ht="17.399999999999999" x14ac:dyDescent="0.3">
      <c r="A7" s="24"/>
    </row>
    <row r="8" spans="1:5" ht="17.399999999999999" x14ac:dyDescent="0.3">
      <c r="A8" s="230" t="s">
        <v>74</v>
      </c>
      <c r="B8" s="230"/>
      <c r="C8" s="230"/>
      <c r="D8" s="230"/>
      <c r="E8" s="230"/>
    </row>
    <row r="9" spans="1:5" ht="16.5" customHeight="1" x14ac:dyDescent="0.3">
      <c r="A9" s="230" t="s">
        <v>75</v>
      </c>
      <c r="B9" s="230"/>
      <c r="C9" s="230"/>
      <c r="D9" s="230"/>
      <c r="E9" s="230"/>
    </row>
    <row r="10" spans="1:5" ht="17.399999999999999" x14ac:dyDescent="0.3">
      <c r="A10" s="230" t="s">
        <v>187</v>
      </c>
      <c r="B10" s="230"/>
      <c r="C10" s="230"/>
      <c r="D10" s="230"/>
      <c r="E10" s="230"/>
    </row>
    <row r="11" spans="1:5" ht="18" thickBot="1" x14ac:dyDescent="0.35">
      <c r="A11" s="24" t="s">
        <v>76</v>
      </c>
    </row>
    <row r="12" spans="1:5" ht="26.25" customHeight="1" thickBot="1" x14ac:dyDescent="0.35">
      <c r="A12" s="224" t="s">
        <v>0</v>
      </c>
      <c r="B12" s="55"/>
      <c r="C12" s="226" t="s">
        <v>77</v>
      </c>
      <c r="D12" s="227"/>
      <c r="E12" s="228"/>
    </row>
    <row r="13" spans="1:5" ht="16.2" thickBot="1" x14ac:dyDescent="0.35">
      <c r="A13" s="225"/>
      <c r="B13" s="56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7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60" t="s">
        <v>142</v>
      </c>
      <c r="B15" s="2" t="s">
        <v>3</v>
      </c>
      <c r="C15" s="58">
        <f>SUM(C16:C22)</f>
        <v>39897.799999999996</v>
      </c>
      <c r="D15" s="58">
        <f t="shared" ref="D15:E15" si="0">SUM(D16:D22)</f>
        <v>41660.199999999997</v>
      </c>
      <c r="E15" s="58">
        <f t="shared" si="0"/>
        <v>49286.8</v>
      </c>
    </row>
    <row r="16" spans="1:5" ht="31.8" thickBot="1" x14ac:dyDescent="0.35">
      <c r="A16" s="61" t="s">
        <v>143</v>
      </c>
      <c r="B16" s="4" t="s">
        <v>4</v>
      </c>
      <c r="C16" s="59">
        <v>2375.6999999999998</v>
      </c>
      <c r="D16" s="59">
        <v>2075</v>
      </c>
      <c r="E16" s="59">
        <v>2075</v>
      </c>
    </row>
    <row r="17" spans="1:5" ht="63" thickBot="1" x14ac:dyDescent="0.35">
      <c r="A17" s="61" t="s">
        <v>144</v>
      </c>
      <c r="B17" s="4" t="s">
        <v>78</v>
      </c>
      <c r="C17" s="59">
        <v>1547.4</v>
      </c>
      <c r="D17" s="59">
        <v>1477</v>
      </c>
      <c r="E17" s="59">
        <v>1477</v>
      </c>
    </row>
    <row r="18" spans="1:5" ht="47.4" thickBot="1" x14ac:dyDescent="0.35">
      <c r="A18" s="61" t="s">
        <v>145</v>
      </c>
      <c r="B18" s="4" t="s">
        <v>5</v>
      </c>
      <c r="C18" s="59">
        <v>11229.9</v>
      </c>
      <c r="D18" s="59">
        <v>9893.9</v>
      </c>
      <c r="E18" s="59">
        <v>9893.9</v>
      </c>
    </row>
    <row r="19" spans="1:5" ht="47.4" thickBot="1" x14ac:dyDescent="0.35">
      <c r="A19" s="61" t="s">
        <v>146</v>
      </c>
      <c r="B19" s="4" t="s">
        <v>6</v>
      </c>
      <c r="C19" s="59">
        <v>611.9</v>
      </c>
      <c r="D19" s="59">
        <v>539.9</v>
      </c>
      <c r="E19" s="59">
        <v>539.9</v>
      </c>
    </row>
    <row r="20" spans="1:5" ht="16.2" thickBot="1" x14ac:dyDescent="0.35">
      <c r="A20" s="61" t="s">
        <v>147</v>
      </c>
      <c r="B20" s="4" t="s">
        <v>140</v>
      </c>
      <c r="C20" s="59">
        <v>0</v>
      </c>
      <c r="D20" s="59">
        <v>0</v>
      </c>
      <c r="E20" s="59">
        <v>0</v>
      </c>
    </row>
    <row r="21" spans="1:5" ht="16.2" thickBot="1" x14ac:dyDescent="0.35">
      <c r="A21" s="61" t="s">
        <v>148</v>
      </c>
      <c r="B21" s="4" t="s">
        <v>7</v>
      </c>
      <c r="C21" s="59">
        <v>285.8</v>
      </c>
      <c r="D21" s="59">
        <v>500</v>
      </c>
      <c r="E21" s="59">
        <v>500</v>
      </c>
    </row>
    <row r="22" spans="1:5" ht="16.2" thickBot="1" x14ac:dyDescent="0.35">
      <c r="A22" s="61" t="s">
        <v>149</v>
      </c>
      <c r="B22" s="4" t="s">
        <v>8</v>
      </c>
      <c r="C22" s="59">
        <v>23847.1</v>
      </c>
      <c r="D22" s="59">
        <v>27174.400000000001</v>
      </c>
      <c r="E22" s="59">
        <v>34801</v>
      </c>
    </row>
    <row r="23" spans="1:5" ht="31.8" thickBot="1" x14ac:dyDescent="0.35">
      <c r="A23" s="60" t="s">
        <v>150</v>
      </c>
      <c r="B23" s="2" t="s">
        <v>9</v>
      </c>
      <c r="C23" s="58">
        <f>SUM(C24:C26)</f>
        <v>2677.3</v>
      </c>
      <c r="D23" s="58">
        <f t="shared" ref="D23:E23" si="1">SUM(D24:D26)</f>
        <v>2474</v>
      </c>
      <c r="E23" s="58">
        <f t="shared" si="1"/>
        <v>2474</v>
      </c>
    </row>
    <row r="24" spans="1:5" ht="16.2" thickBot="1" x14ac:dyDescent="0.35">
      <c r="A24" s="61" t="s">
        <v>151</v>
      </c>
      <c r="B24" s="4" t="s">
        <v>79</v>
      </c>
      <c r="C24" s="59">
        <v>1170</v>
      </c>
      <c r="D24" s="59">
        <v>1170</v>
      </c>
      <c r="E24" s="59">
        <v>1170</v>
      </c>
    </row>
    <row r="25" spans="1:5" ht="31.8" thickBot="1" x14ac:dyDescent="0.35">
      <c r="A25" s="61" t="s">
        <v>152</v>
      </c>
      <c r="B25" s="4" t="s">
        <v>80</v>
      </c>
      <c r="C25" s="59">
        <v>497.3</v>
      </c>
      <c r="D25" s="59">
        <v>294</v>
      </c>
      <c r="E25" s="59">
        <v>294</v>
      </c>
    </row>
    <row r="26" spans="1:5" ht="31.8" thickBot="1" x14ac:dyDescent="0.35">
      <c r="A26" s="61" t="s">
        <v>153</v>
      </c>
      <c r="B26" s="4" t="s">
        <v>10</v>
      </c>
      <c r="C26" s="59">
        <v>1010</v>
      </c>
      <c r="D26" s="59">
        <v>1010</v>
      </c>
      <c r="E26" s="59">
        <v>1010</v>
      </c>
    </row>
    <row r="27" spans="1:5" ht="16.2" thickBot="1" x14ac:dyDescent="0.35">
      <c r="A27" s="60" t="s">
        <v>154</v>
      </c>
      <c r="B27" s="2" t="s">
        <v>11</v>
      </c>
      <c r="C27" s="58">
        <f>SUM(C28:C31)</f>
        <v>61222</v>
      </c>
      <c r="D27" s="58">
        <f t="shared" ref="D27:E27" si="2">SUM(D28:D31)</f>
        <v>89738.099999999991</v>
      </c>
      <c r="E27" s="58">
        <f t="shared" si="2"/>
        <v>88888.5</v>
      </c>
    </row>
    <row r="28" spans="1:5" ht="16.2" thickBot="1" x14ac:dyDescent="0.35">
      <c r="A28" s="61" t="s">
        <v>155</v>
      </c>
      <c r="B28" s="4" t="s">
        <v>81</v>
      </c>
      <c r="C28" s="59">
        <v>1110</v>
      </c>
      <c r="D28" s="59">
        <v>1110</v>
      </c>
      <c r="E28" s="59">
        <v>1110</v>
      </c>
    </row>
    <row r="29" spans="1:5" ht="16.2" thickBot="1" x14ac:dyDescent="0.35">
      <c r="A29" s="61" t="s">
        <v>156</v>
      </c>
      <c r="B29" s="4" t="s">
        <v>82</v>
      </c>
      <c r="C29" s="59">
        <v>82.4</v>
      </c>
      <c r="D29" s="59">
        <v>82.4</v>
      </c>
      <c r="E29" s="59">
        <v>82.4</v>
      </c>
    </row>
    <row r="30" spans="1:5" ht="16.2" thickBot="1" x14ac:dyDescent="0.35">
      <c r="A30" s="61" t="s">
        <v>157</v>
      </c>
      <c r="B30" s="4" t="s">
        <v>12</v>
      </c>
      <c r="C30" s="59">
        <v>59029.599999999999</v>
      </c>
      <c r="D30" s="59">
        <v>87545.7</v>
      </c>
      <c r="E30" s="59">
        <v>86696.1</v>
      </c>
    </row>
    <row r="31" spans="1:5" ht="16.2" thickBot="1" x14ac:dyDescent="0.35">
      <c r="A31" s="61" t="s">
        <v>158</v>
      </c>
      <c r="B31" s="4" t="s">
        <v>13</v>
      </c>
      <c r="C31" s="59">
        <v>1000</v>
      </c>
      <c r="D31" s="59">
        <v>1000</v>
      </c>
      <c r="E31" s="59">
        <v>1000</v>
      </c>
    </row>
    <row r="32" spans="1:5" ht="16.2" thickBot="1" x14ac:dyDescent="0.35">
      <c r="A32" s="60" t="s">
        <v>159</v>
      </c>
      <c r="B32" s="2" t="s">
        <v>14</v>
      </c>
      <c r="C32" s="58">
        <f>SUM(C33:C36)</f>
        <v>185008.7</v>
      </c>
      <c r="D32" s="58">
        <f t="shared" ref="D32:E32" si="3">SUM(D33:D36)</f>
        <v>103735.3</v>
      </c>
      <c r="E32" s="58">
        <f t="shared" si="3"/>
        <v>109736.4</v>
      </c>
    </row>
    <row r="33" spans="1:5" ht="16.2" thickBot="1" x14ac:dyDescent="0.35">
      <c r="A33" s="61" t="s">
        <v>160</v>
      </c>
      <c r="B33" s="4" t="s">
        <v>83</v>
      </c>
      <c r="C33" s="59">
        <v>36874.6</v>
      </c>
      <c r="D33" s="59">
        <v>2610</v>
      </c>
      <c r="E33" s="59">
        <v>2610</v>
      </c>
    </row>
    <row r="34" spans="1:5" ht="16.2" thickBot="1" x14ac:dyDescent="0.35">
      <c r="A34" s="61" t="s">
        <v>161</v>
      </c>
      <c r="B34" s="4" t="s">
        <v>15</v>
      </c>
      <c r="C34" s="59">
        <v>28252.7</v>
      </c>
      <c r="D34" s="59">
        <v>17002</v>
      </c>
      <c r="E34" s="59">
        <v>22003</v>
      </c>
    </row>
    <row r="35" spans="1:5" ht="16.2" thickBot="1" x14ac:dyDescent="0.35">
      <c r="A35" s="61" t="s">
        <v>162</v>
      </c>
      <c r="B35" s="4" t="s">
        <v>16</v>
      </c>
      <c r="C35" s="59">
        <v>119881.4</v>
      </c>
      <c r="D35" s="59">
        <v>84123.3</v>
      </c>
      <c r="E35" s="59">
        <v>85123.4</v>
      </c>
    </row>
    <row r="36" spans="1:5" ht="16.2" thickBot="1" x14ac:dyDescent="0.35">
      <c r="A36" s="61" t="s">
        <v>172</v>
      </c>
      <c r="B36" s="4" t="s">
        <v>173</v>
      </c>
      <c r="C36" s="59">
        <v>0</v>
      </c>
      <c r="D36" s="59">
        <v>0</v>
      </c>
      <c r="E36" s="59">
        <v>0</v>
      </c>
    </row>
    <row r="37" spans="1:5" ht="16.2" thickBot="1" x14ac:dyDescent="0.35">
      <c r="A37" s="60" t="s">
        <v>163</v>
      </c>
      <c r="B37" s="2" t="s">
        <v>17</v>
      </c>
      <c r="C37" s="58">
        <f>SUM(C38)</f>
        <v>750</v>
      </c>
      <c r="D37" s="58">
        <f t="shared" ref="D37:E37" si="4">SUM(D38)</f>
        <v>750</v>
      </c>
      <c r="E37" s="58">
        <f t="shared" si="4"/>
        <v>750</v>
      </c>
    </row>
    <row r="38" spans="1:5" ht="16.2" thickBot="1" x14ac:dyDescent="0.35">
      <c r="A38" s="61" t="s">
        <v>164</v>
      </c>
      <c r="B38" s="4" t="s">
        <v>18</v>
      </c>
      <c r="C38" s="59">
        <v>750</v>
      </c>
      <c r="D38" s="59">
        <v>750</v>
      </c>
      <c r="E38" s="59">
        <v>750</v>
      </c>
    </row>
    <row r="39" spans="1:5" ht="16.2" thickBot="1" x14ac:dyDescent="0.35">
      <c r="A39" s="60" t="s">
        <v>165</v>
      </c>
      <c r="B39" s="2" t="s">
        <v>19</v>
      </c>
      <c r="C39" s="58">
        <f>SUM(C40)</f>
        <v>31414.1</v>
      </c>
      <c r="D39" s="58">
        <f t="shared" ref="D39:E39" si="5">SUM(D40)</f>
        <v>28777.3</v>
      </c>
      <c r="E39" s="58">
        <f t="shared" si="5"/>
        <v>29243.8</v>
      </c>
    </row>
    <row r="40" spans="1:5" ht="16.2" thickBot="1" x14ac:dyDescent="0.35">
      <c r="A40" s="61" t="s">
        <v>166</v>
      </c>
      <c r="B40" s="4" t="s">
        <v>20</v>
      </c>
      <c r="C40" s="59">
        <v>31414.1</v>
      </c>
      <c r="D40" s="59">
        <v>28777.3</v>
      </c>
      <c r="E40" s="59">
        <v>29243.8</v>
      </c>
    </row>
    <row r="41" spans="1:5" ht="16.2" thickBot="1" x14ac:dyDescent="0.35">
      <c r="A41" s="60" t="s">
        <v>222</v>
      </c>
      <c r="B41" s="2" t="s">
        <v>223</v>
      </c>
      <c r="C41" s="58">
        <v>124.8</v>
      </c>
      <c r="D41" s="58">
        <v>0</v>
      </c>
      <c r="E41" s="58">
        <v>0</v>
      </c>
    </row>
    <row r="42" spans="1:5" ht="16.2" thickBot="1" x14ac:dyDescent="0.35">
      <c r="A42" s="61" t="s">
        <v>224</v>
      </c>
      <c r="B42" s="4" t="s">
        <v>225</v>
      </c>
      <c r="C42" s="59">
        <v>124.8</v>
      </c>
      <c r="D42" s="59">
        <v>0</v>
      </c>
      <c r="E42" s="59">
        <v>0</v>
      </c>
    </row>
    <row r="43" spans="1:5" ht="16.2" thickBot="1" x14ac:dyDescent="0.35">
      <c r="A43" s="60" t="s">
        <v>167</v>
      </c>
      <c r="B43" s="2" t="s">
        <v>21</v>
      </c>
      <c r="C43" s="58">
        <f>SUM(C44)</f>
        <v>500</v>
      </c>
      <c r="D43" s="58">
        <f t="shared" ref="D43:E43" si="6">SUM(D44)</f>
        <v>500</v>
      </c>
      <c r="E43" s="58">
        <f t="shared" si="6"/>
        <v>500</v>
      </c>
    </row>
    <row r="44" spans="1:5" ht="16.2" thickBot="1" x14ac:dyDescent="0.35">
      <c r="A44" s="61">
        <v>1105</v>
      </c>
      <c r="B44" s="4" t="s">
        <v>22</v>
      </c>
      <c r="C44" s="59">
        <v>500</v>
      </c>
      <c r="D44" s="59">
        <v>500</v>
      </c>
      <c r="E44" s="59">
        <v>500</v>
      </c>
    </row>
    <row r="45" spans="1:5" ht="16.2" thickBot="1" x14ac:dyDescent="0.35">
      <c r="A45" s="60">
        <v>1200</v>
      </c>
      <c r="B45" s="2" t="s">
        <v>23</v>
      </c>
      <c r="C45" s="58">
        <f>SUM(C46)</f>
        <v>500</v>
      </c>
      <c r="D45" s="58">
        <f t="shared" ref="D45:E45" si="7">SUM(D46)</f>
        <v>500</v>
      </c>
      <c r="E45" s="58">
        <f t="shared" si="7"/>
        <v>500</v>
      </c>
    </row>
    <row r="46" spans="1:5" ht="16.2" thickBot="1" x14ac:dyDescent="0.35">
      <c r="A46" s="61">
        <v>1204</v>
      </c>
      <c r="B46" s="4" t="s">
        <v>24</v>
      </c>
      <c r="C46" s="59">
        <v>500</v>
      </c>
      <c r="D46" s="59">
        <v>500</v>
      </c>
      <c r="E46" s="59">
        <v>500</v>
      </c>
    </row>
    <row r="47" spans="1:5" ht="16.2" thickBot="1" x14ac:dyDescent="0.35">
      <c r="A47" s="20"/>
      <c r="B47" s="2" t="s">
        <v>141</v>
      </c>
      <c r="C47" s="58">
        <f>C15+C23+C27+C32+C37+C39+C41+C43+C45</f>
        <v>322094.7</v>
      </c>
      <c r="D47" s="58">
        <f t="shared" ref="D47:E47" si="8">SUM(D15+D23+D27+D32+D37+D39+D43+D45)</f>
        <v>268134.89999999997</v>
      </c>
      <c r="E47" s="58">
        <f t="shared" si="8"/>
        <v>281379.5</v>
      </c>
    </row>
    <row r="48" spans="1:5" x14ac:dyDescent="0.3">
      <c r="C48" s="62"/>
    </row>
    <row r="49" spans="3:3" x14ac:dyDescent="0.3">
      <c r="C49" s="62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29" t="s">
        <v>169</v>
      </c>
      <c r="B2" s="229"/>
      <c r="C2" s="229"/>
      <c r="D2" s="229"/>
      <c r="E2" s="229"/>
      <c r="F2" s="229"/>
      <c r="G2" s="229"/>
      <c r="H2" s="115"/>
      <c r="I2" s="115"/>
      <c r="J2" s="115"/>
      <c r="K2" s="115"/>
    </row>
    <row r="3" spans="1:11" ht="15" customHeight="1" x14ac:dyDescent="0.3">
      <c r="A3" s="229" t="s">
        <v>64</v>
      </c>
      <c r="B3" s="229"/>
      <c r="C3" s="229"/>
      <c r="D3" s="229"/>
      <c r="E3" s="229"/>
      <c r="F3" s="229"/>
      <c r="G3" s="229"/>
      <c r="H3" s="115"/>
      <c r="I3" s="115"/>
      <c r="J3" s="115"/>
      <c r="K3" s="115"/>
    </row>
    <row r="4" spans="1:11" ht="15" customHeight="1" x14ac:dyDescent="0.3">
      <c r="A4" s="229" t="s">
        <v>73</v>
      </c>
      <c r="B4" s="229"/>
      <c r="C4" s="229"/>
      <c r="D4" s="229"/>
      <c r="E4" s="229"/>
      <c r="F4" s="229"/>
      <c r="G4" s="229"/>
      <c r="H4" s="115"/>
      <c r="I4" s="115"/>
      <c r="J4" s="115"/>
      <c r="K4" s="115"/>
    </row>
    <row r="5" spans="1:11" ht="15" customHeight="1" x14ac:dyDescent="0.3">
      <c r="A5" s="229" t="s">
        <v>189</v>
      </c>
      <c r="B5" s="229"/>
      <c r="C5" s="229"/>
      <c r="D5" s="229"/>
      <c r="E5" s="229"/>
      <c r="F5" s="229"/>
      <c r="G5" s="229"/>
      <c r="H5" s="115"/>
      <c r="I5" s="115"/>
      <c r="J5" s="115"/>
      <c r="K5" s="115"/>
    </row>
    <row r="6" spans="1:11" ht="15" customHeight="1" x14ac:dyDescent="0.3">
      <c r="A6" s="229" t="s">
        <v>186</v>
      </c>
      <c r="B6" s="229"/>
      <c r="C6" s="229"/>
      <c r="D6" s="229"/>
      <c r="E6" s="229"/>
      <c r="F6" s="229"/>
      <c r="G6" s="229"/>
      <c r="H6" s="115"/>
      <c r="I6" s="115"/>
      <c r="J6" s="115"/>
      <c r="K6" s="115"/>
    </row>
    <row r="7" spans="1:11" ht="15" customHeight="1" x14ac:dyDescent="0.3">
      <c r="A7" s="86"/>
      <c r="B7" s="117"/>
      <c r="C7" s="86"/>
      <c r="D7" s="86"/>
      <c r="E7" s="86"/>
      <c r="F7" s="86"/>
      <c r="G7" s="86"/>
      <c r="H7" s="86"/>
      <c r="I7" s="86"/>
      <c r="J7" s="86"/>
      <c r="K7" s="86"/>
    </row>
    <row r="8" spans="1:11" ht="15" customHeight="1" x14ac:dyDescent="0.3">
      <c r="A8" s="86"/>
      <c r="B8" s="117"/>
      <c r="C8" s="86"/>
      <c r="D8" s="86"/>
      <c r="E8" s="86"/>
      <c r="F8" s="86"/>
      <c r="G8" s="86"/>
      <c r="H8" s="86"/>
      <c r="I8" s="86"/>
      <c r="J8" s="86"/>
      <c r="K8" s="86"/>
    </row>
    <row r="9" spans="1:11" ht="15" customHeight="1" x14ac:dyDescent="0.3">
      <c r="A9" s="86"/>
      <c r="B9" s="117"/>
      <c r="C9" s="86"/>
      <c r="D9" s="86"/>
      <c r="E9" s="86"/>
      <c r="F9" s="86"/>
      <c r="G9" s="86"/>
      <c r="H9" s="86"/>
      <c r="I9" s="86"/>
      <c r="J9" s="86"/>
      <c r="K9" s="86"/>
    </row>
    <row r="10" spans="1:11" ht="78" customHeight="1" thickBot="1" x14ac:dyDescent="0.35">
      <c r="A10" s="238" t="s">
        <v>190</v>
      </c>
      <c r="B10" s="238"/>
      <c r="C10" s="238"/>
      <c r="D10" s="238"/>
      <c r="E10" s="238"/>
      <c r="F10" s="238"/>
      <c r="G10" s="238"/>
      <c r="H10" s="116"/>
      <c r="I10" s="116"/>
      <c r="J10" s="116"/>
      <c r="K10" s="116"/>
    </row>
    <row r="11" spans="1:11" ht="69.75" customHeight="1" x14ac:dyDescent="0.3">
      <c r="A11" s="84"/>
      <c r="B11" s="64"/>
      <c r="C11" s="224" t="s">
        <v>25</v>
      </c>
      <c r="D11" s="88"/>
      <c r="E11" s="232" t="s">
        <v>2</v>
      </c>
      <c r="F11" s="233"/>
      <c r="G11" s="234"/>
    </row>
    <row r="12" spans="1:11" ht="42" thickBot="1" x14ac:dyDescent="0.35">
      <c r="A12" s="87"/>
      <c r="B12" s="65"/>
      <c r="C12" s="231"/>
      <c r="D12" s="26" t="s">
        <v>26</v>
      </c>
      <c r="E12" s="235"/>
      <c r="F12" s="236"/>
      <c r="G12" s="237"/>
    </row>
    <row r="13" spans="1:11" ht="28.2" thickBot="1" x14ac:dyDescent="0.35">
      <c r="A13" s="85" t="s">
        <v>1</v>
      </c>
      <c r="B13" s="66" t="s">
        <v>0</v>
      </c>
      <c r="C13" s="225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90">
        <v>1</v>
      </c>
      <c r="B14" s="67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70" t="s">
        <v>142</v>
      </c>
      <c r="C15" s="30"/>
      <c r="D15" s="30"/>
      <c r="E15" s="78">
        <f>SUM(E16+E19+E24+E28+E34+E37+E31)</f>
        <v>39897.9</v>
      </c>
      <c r="F15" s="78">
        <f t="shared" ref="F15:G15" si="0">SUM(F16+F19+F24+F28+F34+F37+F31)</f>
        <v>41660.199999999997</v>
      </c>
      <c r="G15" s="78">
        <f t="shared" si="0"/>
        <v>49286.8</v>
      </c>
    </row>
    <row r="16" spans="1:11" ht="49.2" thickBot="1" x14ac:dyDescent="0.35">
      <c r="A16" s="18" t="s">
        <v>27</v>
      </c>
      <c r="B16" s="71" t="s">
        <v>143</v>
      </c>
      <c r="C16" s="12"/>
      <c r="D16" s="12"/>
      <c r="E16" s="79">
        <f>SUM(E17)</f>
        <v>2375.6999999999998</v>
      </c>
      <c r="F16" s="79">
        <f t="shared" ref="F16:G16" si="1">SUM(F17)</f>
        <v>2075</v>
      </c>
      <c r="G16" s="79">
        <f t="shared" si="1"/>
        <v>2075</v>
      </c>
    </row>
    <row r="17" spans="1:7" ht="65.400000000000006" thickBot="1" x14ac:dyDescent="0.35">
      <c r="A17" s="18" t="s">
        <v>85</v>
      </c>
      <c r="B17" s="71" t="s">
        <v>143</v>
      </c>
      <c r="C17" s="12" t="s">
        <v>29</v>
      </c>
      <c r="D17" s="12"/>
      <c r="E17" s="79">
        <f>SUM(E18)</f>
        <v>2375.6999999999998</v>
      </c>
      <c r="F17" s="79">
        <f t="shared" ref="F17:G17" si="2">SUM(F18)</f>
        <v>2075</v>
      </c>
      <c r="G17" s="79">
        <f t="shared" si="2"/>
        <v>2075</v>
      </c>
    </row>
    <row r="18" spans="1:7" ht="94.2" thickBot="1" x14ac:dyDescent="0.35">
      <c r="A18" s="89" t="s">
        <v>28</v>
      </c>
      <c r="B18" s="72" t="s">
        <v>143</v>
      </c>
      <c r="C18" s="1" t="s">
        <v>29</v>
      </c>
      <c r="D18" s="1">
        <v>100</v>
      </c>
      <c r="E18" s="59">
        <v>2375.6999999999998</v>
      </c>
      <c r="F18" s="59">
        <v>2075</v>
      </c>
      <c r="G18" s="59">
        <v>2075</v>
      </c>
    </row>
    <row r="19" spans="1:7" ht="81.599999999999994" thickBot="1" x14ac:dyDescent="0.35">
      <c r="A19" s="18" t="s">
        <v>78</v>
      </c>
      <c r="B19" s="71" t="s">
        <v>144</v>
      </c>
      <c r="C19" s="12"/>
      <c r="D19" s="12"/>
      <c r="E19" s="79">
        <f>SUM(E20)</f>
        <v>1547.3999999999999</v>
      </c>
      <c r="F19" s="79">
        <f t="shared" ref="F19:G19" si="3">SUM(F20)</f>
        <v>1477</v>
      </c>
      <c r="G19" s="79">
        <f t="shared" si="3"/>
        <v>1477</v>
      </c>
    </row>
    <row r="20" spans="1:7" ht="65.400000000000006" thickBot="1" x14ac:dyDescent="0.35">
      <c r="A20" s="18" t="s">
        <v>85</v>
      </c>
      <c r="B20" s="71" t="s">
        <v>144</v>
      </c>
      <c r="C20" s="12" t="s">
        <v>29</v>
      </c>
      <c r="D20" s="12"/>
      <c r="E20" s="79">
        <f>SUM(E21:E23)</f>
        <v>1547.3999999999999</v>
      </c>
      <c r="F20" s="79">
        <f t="shared" ref="F20:G20" si="4">SUM(F21:F23)</f>
        <v>1477</v>
      </c>
      <c r="G20" s="79">
        <f t="shared" si="4"/>
        <v>1477</v>
      </c>
    </row>
    <row r="21" spans="1:7" ht="94.2" thickBot="1" x14ac:dyDescent="0.35">
      <c r="A21" s="89" t="s">
        <v>28</v>
      </c>
      <c r="B21" s="72" t="s">
        <v>144</v>
      </c>
      <c r="C21" s="1" t="s">
        <v>29</v>
      </c>
      <c r="D21" s="1">
        <v>100</v>
      </c>
      <c r="E21" s="59">
        <v>1427.8</v>
      </c>
      <c r="F21" s="59">
        <v>1357.4</v>
      </c>
      <c r="G21" s="59">
        <v>1357.4</v>
      </c>
    </row>
    <row r="22" spans="1:7" ht="31.8" thickBot="1" x14ac:dyDescent="0.35">
      <c r="A22" s="89" t="s">
        <v>31</v>
      </c>
      <c r="B22" s="72" t="s">
        <v>144</v>
      </c>
      <c r="C22" s="1" t="s">
        <v>29</v>
      </c>
      <c r="D22" s="1">
        <v>200</v>
      </c>
      <c r="E22" s="59">
        <v>119.6</v>
      </c>
      <c r="F22" s="59">
        <v>119.6</v>
      </c>
      <c r="G22" s="59">
        <v>119.6</v>
      </c>
    </row>
    <row r="23" spans="1:7" ht="16.2" thickBot="1" x14ac:dyDescent="0.35">
      <c r="A23" s="89" t="s">
        <v>32</v>
      </c>
      <c r="B23" s="72" t="s">
        <v>144</v>
      </c>
      <c r="C23" s="1" t="s">
        <v>29</v>
      </c>
      <c r="D23" s="1">
        <v>800</v>
      </c>
      <c r="E23" s="59">
        <v>0</v>
      </c>
      <c r="F23" s="59">
        <v>0</v>
      </c>
      <c r="G23" s="59">
        <v>0</v>
      </c>
    </row>
    <row r="24" spans="1:7" ht="49.2" thickBot="1" x14ac:dyDescent="0.35">
      <c r="A24" s="18" t="s">
        <v>30</v>
      </c>
      <c r="B24" s="71" t="s">
        <v>145</v>
      </c>
      <c r="C24" s="12"/>
      <c r="D24" s="12"/>
      <c r="E24" s="79">
        <f>SUM(E25)</f>
        <v>11229.9</v>
      </c>
      <c r="F24" s="79">
        <f t="shared" ref="F24:G24" si="5">SUM(F25)</f>
        <v>9893.9</v>
      </c>
      <c r="G24" s="79">
        <f t="shared" si="5"/>
        <v>9893.9</v>
      </c>
    </row>
    <row r="25" spans="1:7" ht="65.400000000000006" thickBot="1" x14ac:dyDescent="0.35">
      <c r="A25" s="18" t="s">
        <v>85</v>
      </c>
      <c r="B25" s="71" t="s">
        <v>145</v>
      </c>
      <c r="C25" s="12" t="s">
        <v>29</v>
      </c>
      <c r="D25" s="12"/>
      <c r="E25" s="79">
        <f>SUM(E26:E27)</f>
        <v>11229.9</v>
      </c>
      <c r="F25" s="79">
        <f t="shared" ref="F25:G25" si="6">SUM(F26:F27)</f>
        <v>9893.9</v>
      </c>
      <c r="G25" s="79">
        <f t="shared" si="6"/>
        <v>9893.9</v>
      </c>
    </row>
    <row r="26" spans="1:7" ht="94.2" thickBot="1" x14ac:dyDescent="0.35">
      <c r="A26" s="89" t="s">
        <v>28</v>
      </c>
      <c r="B26" s="72" t="s">
        <v>145</v>
      </c>
      <c r="C26" s="1" t="s">
        <v>29</v>
      </c>
      <c r="D26" s="1">
        <v>100</v>
      </c>
      <c r="E26" s="59">
        <v>10504</v>
      </c>
      <c r="F26" s="59">
        <v>9168</v>
      </c>
      <c r="G26" s="59">
        <v>9168</v>
      </c>
    </row>
    <row r="27" spans="1:7" ht="31.8" thickBot="1" x14ac:dyDescent="0.35">
      <c r="A27" s="89" t="s">
        <v>31</v>
      </c>
      <c r="B27" s="72" t="s">
        <v>145</v>
      </c>
      <c r="C27" s="1" t="s">
        <v>29</v>
      </c>
      <c r="D27" s="1">
        <v>200</v>
      </c>
      <c r="E27" s="59">
        <v>725.9</v>
      </c>
      <c r="F27" s="59">
        <v>725.9</v>
      </c>
      <c r="G27" s="59">
        <v>725.9</v>
      </c>
    </row>
    <row r="28" spans="1:7" ht="65.400000000000006" thickBot="1" x14ac:dyDescent="0.35">
      <c r="A28" s="18" t="s">
        <v>33</v>
      </c>
      <c r="B28" s="71" t="s">
        <v>146</v>
      </c>
      <c r="C28" s="12"/>
      <c r="D28" s="12"/>
      <c r="E28" s="79">
        <f>SUM(E29)</f>
        <v>611.9</v>
      </c>
      <c r="F28" s="79">
        <f t="shared" ref="F28:G28" si="7">SUM(F29)</f>
        <v>539.9</v>
      </c>
      <c r="G28" s="79">
        <f t="shared" si="7"/>
        <v>539.9</v>
      </c>
    </row>
    <row r="29" spans="1:7" ht="49.2" thickBot="1" x14ac:dyDescent="0.35">
      <c r="A29" s="18" t="s">
        <v>87</v>
      </c>
      <c r="B29" s="71" t="s">
        <v>146</v>
      </c>
      <c r="C29" s="12" t="s">
        <v>35</v>
      </c>
      <c r="D29" s="12"/>
      <c r="E29" s="79">
        <f>SUM(E30)</f>
        <v>611.9</v>
      </c>
      <c r="F29" s="79">
        <f t="shared" ref="F29:G29" si="8">SUM(F30)</f>
        <v>539.9</v>
      </c>
      <c r="G29" s="79">
        <f t="shared" si="8"/>
        <v>539.9</v>
      </c>
    </row>
    <row r="30" spans="1:7" ht="16.2" thickBot="1" x14ac:dyDescent="0.35">
      <c r="A30" s="89" t="s">
        <v>34</v>
      </c>
      <c r="B30" s="72" t="s">
        <v>146</v>
      </c>
      <c r="C30" s="1" t="s">
        <v>35</v>
      </c>
      <c r="D30" s="1">
        <v>500</v>
      </c>
      <c r="E30" s="59">
        <v>611.9</v>
      </c>
      <c r="F30" s="59">
        <v>539.9</v>
      </c>
      <c r="G30" s="59">
        <v>539.9</v>
      </c>
    </row>
    <row r="31" spans="1:7" ht="31.8" thickBot="1" x14ac:dyDescent="0.35">
      <c r="A31" s="82" t="s">
        <v>140</v>
      </c>
      <c r="B31" s="121" t="s">
        <v>147</v>
      </c>
      <c r="C31" s="3"/>
      <c r="D31" s="3"/>
      <c r="E31" s="58">
        <f>SUM(E32)</f>
        <v>0</v>
      </c>
      <c r="F31" s="58">
        <f t="shared" ref="F31:G32" si="9">SUM(F32)</f>
        <v>0</v>
      </c>
      <c r="G31" s="58">
        <f t="shared" si="9"/>
        <v>0</v>
      </c>
    </row>
    <row r="32" spans="1:7" ht="49.2" thickBot="1" x14ac:dyDescent="0.4">
      <c r="A32" s="18" t="s">
        <v>87</v>
      </c>
      <c r="B32" s="112" t="s">
        <v>147</v>
      </c>
      <c r="C32" s="83" t="s">
        <v>35</v>
      </c>
      <c r="D32" s="12"/>
      <c r="E32" s="79">
        <f>SUM(E33)</f>
        <v>0</v>
      </c>
      <c r="F32" s="79">
        <f t="shared" si="9"/>
        <v>0</v>
      </c>
      <c r="G32" s="79">
        <f t="shared" si="9"/>
        <v>0</v>
      </c>
    </row>
    <row r="33" spans="1:8" ht="16.2" thickBot="1" x14ac:dyDescent="0.35">
      <c r="A33" s="118" t="s">
        <v>32</v>
      </c>
      <c r="B33" s="67" t="s">
        <v>147</v>
      </c>
      <c r="C33" s="28" t="s">
        <v>35</v>
      </c>
      <c r="D33" s="28">
        <v>800</v>
      </c>
      <c r="E33" s="59">
        <v>0</v>
      </c>
      <c r="F33" s="59">
        <v>0</v>
      </c>
      <c r="G33" s="59">
        <v>0</v>
      </c>
    </row>
    <row r="34" spans="1:8" ht="16.8" thickBot="1" x14ac:dyDescent="0.35">
      <c r="A34" s="18" t="s">
        <v>7</v>
      </c>
      <c r="B34" s="71" t="s">
        <v>148</v>
      </c>
      <c r="C34" s="12"/>
      <c r="D34" s="12"/>
      <c r="E34" s="79">
        <f>SUM(E35)</f>
        <v>285.8</v>
      </c>
      <c r="F34" s="79">
        <f t="shared" ref="F34:G35" si="10">SUM(F35)</f>
        <v>500</v>
      </c>
      <c r="G34" s="79">
        <f t="shared" si="10"/>
        <v>500</v>
      </c>
    </row>
    <row r="35" spans="1:8" ht="49.2" thickBot="1" x14ac:dyDescent="0.35">
      <c r="A35" s="18" t="s">
        <v>87</v>
      </c>
      <c r="B35" s="71">
        <v>111</v>
      </c>
      <c r="C35" s="12" t="s">
        <v>35</v>
      </c>
      <c r="D35" s="12"/>
      <c r="E35" s="79">
        <f>SUM(E36)</f>
        <v>285.8</v>
      </c>
      <c r="F35" s="79">
        <f t="shared" si="10"/>
        <v>500</v>
      </c>
      <c r="G35" s="79">
        <f t="shared" si="10"/>
        <v>500</v>
      </c>
    </row>
    <row r="36" spans="1:8" ht="16.2" thickBot="1" x14ac:dyDescent="0.35">
      <c r="A36" s="89" t="s">
        <v>32</v>
      </c>
      <c r="B36" s="72" t="s">
        <v>148</v>
      </c>
      <c r="C36" s="1" t="s">
        <v>35</v>
      </c>
      <c r="D36" s="1">
        <v>800</v>
      </c>
      <c r="E36" s="59">
        <v>285.8</v>
      </c>
      <c r="F36" s="59">
        <v>500</v>
      </c>
      <c r="G36" s="59">
        <v>500</v>
      </c>
      <c r="H36" s="122"/>
    </row>
    <row r="37" spans="1:8" ht="16.8" thickBot="1" x14ac:dyDescent="0.35">
      <c r="A37" s="18" t="s">
        <v>8</v>
      </c>
      <c r="B37" s="71" t="s">
        <v>149</v>
      </c>
      <c r="C37" s="12"/>
      <c r="D37" s="12"/>
      <c r="E37" s="79">
        <f>SUM(E38+E40+E42+E44)</f>
        <v>23847.200000000004</v>
      </c>
      <c r="F37" s="79">
        <f>SUM(F38+F40+F42+F44)</f>
        <v>27174.399999999998</v>
      </c>
      <c r="G37" s="79">
        <f>SUM(G38+G40+G42+G44)</f>
        <v>34801</v>
      </c>
    </row>
    <row r="38" spans="1:8" ht="81.599999999999994" thickBot="1" x14ac:dyDescent="0.35">
      <c r="A38" s="18" t="s">
        <v>88</v>
      </c>
      <c r="B38" s="71" t="s">
        <v>149</v>
      </c>
      <c r="C38" s="12" t="s">
        <v>89</v>
      </c>
      <c r="D38" s="12"/>
      <c r="E38" s="126">
        <f>SUM(E39)</f>
        <v>0</v>
      </c>
      <c r="F38" s="126">
        <f t="shared" ref="F38:G38" si="11">SUM(F39)</f>
        <v>0</v>
      </c>
      <c r="G38" s="126">
        <f t="shared" si="11"/>
        <v>0</v>
      </c>
    </row>
    <row r="39" spans="1:8" ht="16.2" thickBot="1" x14ac:dyDescent="0.35">
      <c r="A39" s="89" t="s">
        <v>32</v>
      </c>
      <c r="B39" s="72" t="s">
        <v>149</v>
      </c>
      <c r="C39" s="1" t="s">
        <v>89</v>
      </c>
      <c r="D39" s="125">
        <v>800</v>
      </c>
      <c r="E39" s="127">
        <v>0</v>
      </c>
      <c r="F39" s="127">
        <v>0</v>
      </c>
      <c r="G39" s="127">
        <v>0</v>
      </c>
    </row>
    <row r="40" spans="1:8" ht="65.400000000000006" thickBot="1" x14ac:dyDescent="0.35">
      <c r="A40" s="18" t="s">
        <v>180</v>
      </c>
      <c r="B40" s="71" t="s">
        <v>149</v>
      </c>
      <c r="C40" s="12" t="s">
        <v>90</v>
      </c>
      <c r="D40" s="12"/>
      <c r="E40" s="79">
        <v>40</v>
      </c>
      <c r="F40" s="79">
        <v>40</v>
      </c>
      <c r="G40" s="79">
        <f t="shared" ref="G40" si="12">SUM(G41)</f>
        <v>0</v>
      </c>
    </row>
    <row r="41" spans="1:8" ht="31.8" thickBot="1" x14ac:dyDescent="0.35">
      <c r="A41" s="89" t="s">
        <v>31</v>
      </c>
      <c r="B41" s="72" t="s">
        <v>149</v>
      </c>
      <c r="C41" s="1" t="s">
        <v>90</v>
      </c>
      <c r="D41" s="1">
        <v>200</v>
      </c>
      <c r="E41" s="59">
        <v>40</v>
      </c>
      <c r="F41" s="59">
        <v>40</v>
      </c>
      <c r="G41" s="59">
        <v>0</v>
      </c>
    </row>
    <row r="42" spans="1:8" ht="81.599999999999994" thickBot="1" x14ac:dyDescent="0.35">
      <c r="A42" s="18" t="s">
        <v>197</v>
      </c>
      <c r="B42" s="71" t="s">
        <v>149</v>
      </c>
      <c r="C42" s="12" t="s">
        <v>91</v>
      </c>
      <c r="D42" s="12"/>
      <c r="E42" s="79">
        <v>0</v>
      </c>
      <c r="F42" s="79">
        <v>0</v>
      </c>
      <c r="G42" s="79">
        <v>0</v>
      </c>
    </row>
    <row r="43" spans="1:8" ht="31.8" thickBot="1" x14ac:dyDescent="0.35">
      <c r="A43" s="89" t="s">
        <v>31</v>
      </c>
      <c r="B43" s="72" t="s">
        <v>149</v>
      </c>
      <c r="C43" s="1" t="s">
        <v>91</v>
      </c>
      <c r="D43" s="1">
        <v>200</v>
      </c>
      <c r="E43" s="59">
        <v>0</v>
      </c>
      <c r="F43" s="59">
        <v>0</v>
      </c>
      <c r="G43" s="59">
        <v>0</v>
      </c>
    </row>
    <row r="44" spans="1:8" ht="49.2" thickBot="1" x14ac:dyDescent="0.35">
      <c r="A44" s="18" t="s">
        <v>87</v>
      </c>
      <c r="B44" s="71" t="s">
        <v>149</v>
      </c>
      <c r="C44" s="12" t="s">
        <v>35</v>
      </c>
      <c r="D44" s="12"/>
      <c r="E44" s="79">
        <f>SUM(E45:E47)</f>
        <v>23807.200000000004</v>
      </c>
      <c r="F44" s="79">
        <f>SUM(F45:F47)</f>
        <v>27134.399999999998</v>
      </c>
      <c r="G44" s="79">
        <f>SUM(G45:G47)</f>
        <v>34801</v>
      </c>
    </row>
    <row r="45" spans="1:8" ht="94.2" thickBot="1" x14ac:dyDescent="0.35">
      <c r="A45" s="89" t="s">
        <v>28</v>
      </c>
      <c r="B45" s="72" t="s">
        <v>149</v>
      </c>
      <c r="C45" s="1" t="s">
        <v>35</v>
      </c>
      <c r="D45" s="1">
        <v>100</v>
      </c>
      <c r="E45" s="59">
        <v>18483.900000000001</v>
      </c>
      <c r="F45" s="59">
        <v>16181.6</v>
      </c>
      <c r="G45" s="59">
        <v>16181.6</v>
      </c>
    </row>
    <row r="46" spans="1:8" ht="31.8" thickBot="1" x14ac:dyDescent="0.35">
      <c r="A46" s="89" t="s">
        <v>31</v>
      </c>
      <c r="B46" s="72" t="s">
        <v>149</v>
      </c>
      <c r="C46" s="1" t="s">
        <v>35</v>
      </c>
      <c r="D46" s="1">
        <v>200</v>
      </c>
      <c r="E46" s="59">
        <v>3934.9</v>
      </c>
      <c r="F46" s="59">
        <v>2920</v>
      </c>
      <c r="G46" s="59">
        <v>3010</v>
      </c>
    </row>
    <row r="47" spans="1:8" ht="16.2" thickBot="1" x14ac:dyDescent="0.35">
      <c r="A47" s="14" t="s">
        <v>32</v>
      </c>
      <c r="B47" s="72" t="s">
        <v>149</v>
      </c>
      <c r="C47" s="1" t="s">
        <v>35</v>
      </c>
      <c r="D47" s="1">
        <v>800</v>
      </c>
      <c r="E47" s="59">
        <v>1388.4</v>
      </c>
      <c r="F47" s="59">
        <v>8032.8</v>
      </c>
      <c r="G47" s="59">
        <v>15609.4</v>
      </c>
    </row>
    <row r="48" spans="1:8" ht="31.8" thickBot="1" x14ac:dyDescent="0.35">
      <c r="A48" s="6" t="s">
        <v>9</v>
      </c>
      <c r="B48" s="70" t="s">
        <v>150</v>
      </c>
      <c r="C48" s="30"/>
      <c r="D48" s="30"/>
      <c r="E48" s="78">
        <f>SUM(E49+E56+E67)</f>
        <v>2677.3</v>
      </c>
      <c r="F48" s="78">
        <f t="shared" ref="F48:G48" si="13">SUM(F49+F56+F67)</f>
        <v>2474</v>
      </c>
      <c r="G48" s="78">
        <f t="shared" si="13"/>
        <v>2474</v>
      </c>
    </row>
    <row r="49" spans="1:7" ht="16.8" thickBot="1" x14ac:dyDescent="0.35">
      <c r="A49" s="18" t="s">
        <v>79</v>
      </c>
      <c r="B49" s="71" t="s">
        <v>151</v>
      </c>
      <c r="C49" s="12"/>
      <c r="D49" s="12"/>
      <c r="E49" s="79">
        <f>SUM(E50+E53)</f>
        <v>1170</v>
      </c>
      <c r="F49" s="79">
        <f t="shared" ref="F49:G49" si="14">SUM(F50+F53)</f>
        <v>1170</v>
      </c>
      <c r="G49" s="79">
        <f t="shared" si="14"/>
        <v>1170</v>
      </c>
    </row>
    <row r="50" spans="1:7" ht="130.19999999999999" thickBot="1" x14ac:dyDescent="0.35">
      <c r="A50" s="32" t="s">
        <v>179</v>
      </c>
      <c r="B50" s="71" t="s">
        <v>151</v>
      </c>
      <c r="C50" s="12" t="s">
        <v>93</v>
      </c>
      <c r="D50" s="12"/>
      <c r="E50" s="79">
        <f>SUM(E51:E52)</f>
        <v>1170</v>
      </c>
      <c r="F50" s="79">
        <f t="shared" ref="F50:G50" si="15">SUM(F51:F52)</f>
        <v>1170</v>
      </c>
      <c r="G50" s="79">
        <f t="shared" si="15"/>
        <v>0</v>
      </c>
    </row>
    <row r="51" spans="1:7" ht="31.8" thickBot="1" x14ac:dyDescent="0.35">
      <c r="A51" s="33" t="s">
        <v>31</v>
      </c>
      <c r="B51" s="72" t="s">
        <v>151</v>
      </c>
      <c r="C51" s="1" t="s">
        <v>93</v>
      </c>
      <c r="D51" s="1">
        <v>200</v>
      </c>
      <c r="E51" s="59">
        <v>1170</v>
      </c>
      <c r="F51" s="59">
        <v>1170</v>
      </c>
      <c r="G51" s="59">
        <v>0</v>
      </c>
    </row>
    <row r="52" spans="1:7" ht="16.2" thickBot="1" x14ac:dyDescent="0.35">
      <c r="A52" s="34" t="s">
        <v>32</v>
      </c>
      <c r="B52" s="72" t="s">
        <v>151</v>
      </c>
      <c r="C52" s="1" t="s">
        <v>93</v>
      </c>
      <c r="D52" s="1">
        <v>800</v>
      </c>
      <c r="E52" s="59">
        <v>0</v>
      </c>
      <c r="F52" s="59">
        <v>0</v>
      </c>
      <c r="G52" s="59">
        <v>0</v>
      </c>
    </row>
    <row r="53" spans="1:7" ht="49.2" thickBot="1" x14ac:dyDescent="0.35">
      <c r="A53" s="32" t="s">
        <v>94</v>
      </c>
      <c r="B53" s="71" t="s">
        <v>151</v>
      </c>
      <c r="C53" s="12" t="s">
        <v>35</v>
      </c>
      <c r="D53" s="3"/>
      <c r="E53" s="58">
        <f>SUM(E54:E55)</f>
        <v>0</v>
      </c>
      <c r="F53" s="58">
        <f t="shared" ref="F53:G53" si="16">SUM(F54:F55)</f>
        <v>0</v>
      </c>
      <c r="G53" s="58">
        <f t="shared" si="16"/>
        <v>1170</v>
      </c>
    </row>
    <row r="54" spans="1:7" ht="31.8" thickBot="1" x14ac:dyDescent="0.35">
      <c r="A54" s="33" t="s">
        <v>31</v>
      </c>
      <c r="B54" s="72" t="s">
        <v>151</v>
      </c>
      <c r="C54" s="1" t="s">
        <v>35</v>
      </c>
      <c r="D54" s="1">
        <v>200</v>
      </c>
      <c r="E54" s="59">
        <v>0</v>
      </c>
      <c r="F54" s="59">
        <v>0</v>
      </c>
      <c r="G54" s="59">
        <v>1170</v>
      </c>
    </row>
    <row r="55" spans="1:7" ht="16.2" thickBot="1" x14ac:dyDescent="0.35">
      <c r="A55" s="34" t="s">
        <v>32</v>
      </c>
      <c r="B55" s="72" t="s">
        <v>151</v>
      </c>
      <c r="C55" s="1" t="s">
        <v>35</v>
      </c>
      <c r="D55" s="1">
        <v>800</v>
      </c>
      <c r="E55" s="59">
        <v>0</v>
      </c>
      <c r="F55" s="59">
        <v>0</v>
      </c>
      <c r="G55" s="59">
        <v>0</v>
      </c>
    </row>
    <row r="56" spans="1:7" ht="16.2" thickBot="1" x14ac:dyDescent="0.35">
      <c r="A56" s="35" t="s">
        <v>95</v>
      </c>
      <c r="B56" s="75" t="s">
        <v>152</v>
      </c>
      <c r="C56" s="3"/>
      <c r="D56" s="3"/>
      <c r="E56" s="58">
        <f>SUM(E60+E63+E57)</f>
        <v>497.3</v>
      </c>
      <c r="F56" s="58">
        <f t="shared" ref="F56:G56" si="17">SUM(F60+F63+F57)</f>
        <v>294</v>
      </c>
      <c r="G56" s="58">
        <f t="shared" si="17"/>
        <v>294</v>
      </c>
    </row>
    <row r="57" spans="1:7" ht="130.19999999999999" thickBot="1" x14ac:dyDescent="0.35">
      <c r="A57" s="32" t="s">
        <v>179</v>
      </c>
      <c r="B57" s="71" t="s">
        <v>152</v>
      </c>
      <c r="C57" s="12" t="s">
        <v>93</v>
      </c>
      <c r="D57" s="12"/>
      <c r="E57" s="58">
        <f>SUM(E58:E59)</f>
        <v>0</v>
      </c>
      <c r="F57" s="58">
        <f t="shared" ref="F57:G57" si="18">SUM(F58:F59)</f>
        <v>0</v>
      </c>
      <c r="G57" s="58">
        <f t="shared" si="18"/>
        <v>0</v>
      </c>
    </row>
    <row r="58" spans="1:7" ht="31.8" thickBot="1" x14ac:dyDescent="0.35">
      <c r="A58" s="33" t="s">
        <v>31</v>
      </c>
      <c r="B58" s="72" t="s">
        <v>152</v>
      </c>
      <c r="C58" s="1" t="s">
        <v>93</v>
      </c>
      <c r="D58" s="1">
        <v>200</v>
      </c>
      <c r="E58" s="59">
        <v>0</v>
      </c>
      <c r="F58" s="59">
        <v>0</v>
      </c>
      <c r="G58" s="59">
        <v>0</v>
      </c>
    </row>
    <row r="59" spans="1:7" ht="16.2" thickBot="1" x14ac:dyDescent="0.35">
      <c r="A59" s="34" t="s">
        <v>32</v>
      </c>
      <c r="B59" s="72" t="s">
        <v>152</v>
      </c>
      <c r="C59" s="1" t="s">
        <v>93</v>
      </c>
      <c r="D59" s="1">
        <v>800</v>
      </c>
      <c r="E59" s="59">
        <v>0</v>
      </c>
      <c r="F59" s="59">
        <v>0</v>
      </c>
      <c r="G59" s="59">
        <v>0</v>
      </c>
    </row>
    <row r="60" spans="1:7" ht="81.599999999999994" thickBot="1" x14ac:dyDescent="0.4">
      <c r="A60" s="36" t="s">
        <v>178</v>
      </c>
      <c r="B60" s="71" t="s">
        <v>152</v>
      </c>
      <c r="C60" s="12" t="s">
        <v>37</v>
      </c>
      <c r="D60" s="12"/>
      <c r="E60" s="79">
        <f>SUM(E61:E62)</f>
        <v>294</v>
      </c>
      <c r="F60" s="79">
        <f t="shared" ref="F60:G60" si="19">SUM(F61:F62)</f>
        <v>294</v>
      </c>
      <c r="G60" s="79">
        <f t="shared" si="19"/>
        <v>0</v>
      </c>
    </row>
    <row r="61" spans="1:7" ht="31.8" thickBot="1" x14ac:dyDescent="0.35">
      <c r="A61" s="33" t="s">
        <v>31</v>
      </c>
      <c r="B61" s="72" t="s">
        <v>152</v>
      </c>
      <c r="C61" s="1" t="s">
        <v>37</v>
      </c>
      <c r="D61" s="1">
        <v>200</v>
      </c>
      <c r="E61" s="59">
        <v>134</v>
      </c>
      <c r="F61" s="59">
        <v>134</v>
      </c>
      <c r="G61" s="59">
        <v>0</v>
      </c>
    </row>
    <row r="62" spans="1:7" ht="16.2" thickBot="1" x14ac:dyDescent="0.35">
      <c r="A62" s="34" t="s">
        <v>32</v>
      </c>
      <c r="B62" s="72" t="s">
        <v>152</v>
      </c>
      <c r="C62" s="1" t="s">
        <v>37</v>
      </c>
      <c r="D62" s="1">
        <v>800</v>
      </c>
      <c r="E62" s="59">
        <v>160</v>
      </c>
      <c r="F62" s="59">
        <v>160</v>
      </c>
      <c r="G62" s="59">
        <v>0</v>
      </c>
    </row>
    <row r="63" spans="1:7" ht="49.2" thickBot="1" x14ac:dyDescent="0.35">
      <c r="A63" s="32" t="s">
        <v>94</v>
      </c>
      <c r="B63" s="71" t="s">
        <v>152</v>
      </c>
      <c r="C63" s="12" t="s">
        <v>35</v>
      </c>
      <c r="D63" s="12"/>
      <c r="E63" s="79">
        <f>SUM(E64:E66)</f>
        <v>203.3</v>
      </c>
      <c r="F63" s="79">
        <f t="shared" ref="F63:G63" si="20">SUM(F64:F66)</f>
        <v>0</v>
      </c>
      <c r="G63" s="79">
        <f t="shared" si="20"/>
        <v>294</v>
      </c>
    </row>
    <row r="64" spans="1:7" ht="31.8" thickBot="1" x14ac:dyDescent="0.35">
      <c r="A64" s="33" t="s">
        <v>31</v>
      </c>
      <c r="B64" s="72" t="s">
        <v>152</v>
      </c>
      <c r="C64" s="1" t="s">
        <v>35</v>
      </c>
      <c r="D64" s="1">
        <v>200</v>
      </c>
      <c r="E64" s="59">
        <v>0</v>
      </c>
      <c r="F64" s="59">
        <v>0</v>
      </c>
      <c r="G64" s="59">
        <v>294</v>
      </c>
    </row>
    <row r="65" spans="1:7" ht="16.2" thickBot="1" x14ac:dyDescent="0.35">
      <c r="A65" s="33" t="s">
        <v>34</v>
      </c>
      <c r="B65" s="72" t="s">
        <v>152</v>
      </c>
      <c r="C65" s="1" t="s">
        <v>35</v>
      </c>
      <c r="D65" s="1">
        <v>500</v>
      </c>
      <c r="E65" s="59">
        <v>203.3</v>
      </c>
      <c r="F65" s="59">
        <v>0</v>
      </c>
      <c r="G65" s="59">
        <v>0</v>
      </c>
    </row>
    <row r="66" spans="1:7" ht="16.2" thickBot="1" x14ac:dyDescent="0.35">
      <c r="A66" s="33" t="s">
        <v>32</v>
      </c>
      <c r="B66" s="72" t="s">
        <v>152</v>
      </c>
      <c r="C66" s="1" t="s">
        <v>35</v>
      </c>
      <c r="D66" s="1">
        <v>800</v>
      </c>
      <c r="E66" s="59"/>
      <c r="F66" s="59"/>
      <c r="G66" s="59"/>
    </row>
    <row r="67" spans="1:7" ht="49.2" thickBot="1" x14ac:dyDescent="0.35">
      <c r="A67" s="32" t="s">
        <v>10</v>
      </c>
      <c r="B67" s="71" t="s">
        <v>153</v>
      </c>
      <c r="C67" s="12"/>
      <c r="D67" s="12"/>
      <c r="E67" s="79">
        <f>SUM(E68+E70)</f>
        <v>1010</v>
      </c>
      <c r="F67" s="79">
        <f t="shared" ref="F67:G67" si="21">SUM(F68+F70)</f>
        <v>1010</v>
      </c>
      <c r="G67" s="79">
        <f t="shared" si="21"/>
        <v>1010</v>
      </c>
    </row>
    <row r="68" spans="1:7" ht="97.8" thickBot="1" x14ac:dyDescent="0.35">
      <c r="A68" s="32" t="s">
        <v>97</v>
      </c>
      <c r="B68" s="71" t="s">
        <v>153</v>
      </c>
      <c r="C68" s="12" t="s">
        <v>38</v>
      </c>
      <c r="D68" s="12"/>
      <c r="E68" s="79">
        <f>SUM(E69)</f>
        <v>1010</v>
      </c>
      <c r="F68" s="79">
        <f t="shared" ref="F68:G68" si="22">SUM(F69)</f>
        <v>1010</v>
      </c>
      <c r="G68" s="79">
        <f t="shared" si="22"/>
        <v>1010</v>
      </c>
    </row>
    <row r="69" spans="1:7" ht="31.8" thickBot="1" x14ac:dyDescent="0.35">
      <c r="A69" s="33" t="s">
        <v>31</v>
      </c>
      <c r="B69" s="72" t="s">
        <v>153</v>
      </c>
      <c r="C69" s="1" t="s">
        <v>38</v>
      </c>
      <c r="D69" s="1">
        <v>200</v>
      </c>
      <c r="E69" s="59">
        <v>1010</v>
      </c>
      <c r="F69" s="59">
        <v>1010</v>
      </c>
      <c r="G69" s="59">
        <v>1010</v>
      </c>
    </row>
    <row r="70" spans="1:7" ht="49.2" thickBot="1" x14ac:dyDescent="0.35">
      <c r="A70" s="32" t="s">
        <v>94</v>
      </c>
      <c r="B70" s="71" t="s">
        <v>153</v>
      </c>
      <c r="C70" s="12" t="s">
        <v>35</v>
      </c>
      <c r="D70" s="1"/>
      <c r="E70" s="79">
        <f>SUM(E71)</f>
        <v>0</v>
      </c>
      <c r="F70" s="79">
        <f t="shared" ref="F70:G70" si="23">SUM(F71)</f>
        <v>0</v>
      </c>
      <c r="G70" s="79">
        <f t="shared" si="23"/>
        <v>0</v>
      </c>
    </row>
    <row r="71" spans="1:7" ht="31.8" thickBot="1" x14ac:dyDescent="0.35">
      <c r="A71" s="33" t="s">
        <v>31</v>
      </c>
      <c r="B71" s="72" t="s">
        <v>153</v>
      </c>
      <c r="C71" s="1" t="s">
        <v>35</v>
      </c>
      <c r="D71" s="1">
        <v>200</v>
      </c>
      <c r="E71" s="59">
        <v>0</v>
      </c>
      <c r="F71" s="59">
        <v>0</v>
      </c>
      <c r="G71" s="59">
        <v>0</v>
      </c>
    </row>
    <row r="72" spans="1:7" ht="16.2" thickBot="1" x14ac:dyDescent="0.35">
      <c r="A72" s="37" t="s">
        <v>11</v>
      </c>
      <c r="B72" s="70" t="s">
        <v>154</v>
      </c>
      <c r="C72" s="30"/>
      <c r="D72" s="30"/>
      <c r="E72" s="78">
        <f>SUM(E73+E77+E80+E90)</f>
        <v>61222.000000000007</v>
      </c>
      <c r="F72" s="78">
        <f t="shared" ref="F72:G72" si="24">SUM(F73+F77+F80+F90)</f>
        <v>89738.099999999991</v>
      </c>
      <c r="G72" s="78">
        <f t="shared" si="24"/>
        <v>88888.5</v>
      </c>
    </row>
    <row r="73" spans="1:7" ht="16.8" thickBot="1" x14ac:dyDescent="0.35">
      <c r="A73" s="38" t="s">
        <v>81</v>
      </c>
      <c r="B73" s="73" t="s">
        <v>155</v>
      </c>
      <c r="C73" s="23"/>
      <c r="D73" s="23"/>
      <c r="E73" s="80">
        <f>SUM(E74)</f>
        <v>1110</v>
      </c>
      <c r="F73" s="80">
        <f t="shared" ref="F73:G73" si="25">SUM(F74)</f>
        <v>1110</v>
      </c>
      <c r="G73" s="80">
        <f t="shared" si="25"/>
        <v>1110</v>
      </c>
    </row>
    <row r="74" spans="1:7" ht="49.2" thickBot="1" x14ac:dyDescent="0.35">
      <c r="A74" s="18" t="s">
        <v>94</v>
      </c>
      <c r="B74" s="71" t="s">
        <v>155</v>
      </c>
      <c r="C74" s="12" t="s">
        <v>35</v>
      </c>
      <c r="D74" s="12"/>
      <c r="E74" s="79">
        <f>SUM(E75:E76)</f>
        <v>1110</v>
      </c>
      <c r="F74" s="79">
        <f t="shared" ref="F74:G74" si="26">SUM(F75:F76)</f>
        <v>1110</v>
      </c>
      <c r="G74" s="79">
        <f t="shared" si="26"/>
        <v>1110</v>
      </c>
    </row>
    <row r="75" spans="1:7" ht="31.8" thickBot="1" x14ac:dyDescent="0.35">
      <c r="A75" s="89" t="s">
        <v>31</v>
      </c>
      <c r="B75" s="72" t="s">
        <v>155</v>
      </c>
      <c r="C75" s="1" t="s">
        <v>35</v>
      </c>
      <c r="D75" s="1">
        <v>200</v>
      </c>
      <c r="E75" s="59">
        <v>1000</v>
      </c>
      <c r="F75" s="59">
        <v>1000</v>
      </c>
      <c r="G75" s="59">
        <v>1000</v>
      </c>
    </row>
    <row r="76" spans="1:7" ht="16.2" thickBot="1" x14ac:dyDescent="0.35">
      <c r="A76" s="89" t="s">
        <v>32</v>
      </c>
      <c r="B76" s="72" t="s">
        <v>155</v>
      </c>
      <c r="C76" s="1" t="s">
        <v>35</v>
      </c>
      <c r="D76" s="1">
        <v>800</v>
      </c>
      <c r="E76" s="59">
        <v>110</v>
      </c>
      <c r="F76" s="59">
        <v>110</v>
      </c>
      <c r="G76" s="59">
        <v>110</v>
      </c>
    </row>
    <row r="77" spans="1:7" ht="16.8" thickBot="1" x14ac:dyDescent="0.35">
      <c r="A77" s="38" t="s">
        <v>82</v>
      </c>
      <c r="B77" s="73" t="s">
        <v>156</v>
      </c>
      <c r="C77" s="23"/>
      <c r="D77" s="23"/>
      <c r="E77" s="80">
        <f>SUM(E78)</f>
        <v>82.4</v>
      </c>
      <c r="F77" s="80">
        <f t="shared" ref="F77:G77" si="27">SUM(F78)</f>
        <v>82.4</v>
      </c>
      <c r="G77" s="80">
        <f t="shared" si="27"/>
        <v>82.4</v>
      </c>
    </row>
    <row r="78" spans="1:7" ht="49.2" thickBot="1" x14ac:dyDescent="0.35">
      <c r="A78" s="18" t="s">
        <v>94</v>
      </c>
      <c r="B78" s="71" t="s">
        <v>156</v>
      </c>
      <c r="C78" s="12" t="s">
        <v>35</v>
      </c>
      <c r="D78" s="12"/>
      <c r="E78" s="79">
        <f>SUM(E79)</f>
        <v>82.4</v>
      </c>
      <c r="F78" s="79">
        <f t="shared" ref="F78:G78" si="28">SUM(F79)</f>
        <v>82.4</v>
      </c>
      <c r="G78" s="79">
        <f t="shared" si="28"/>
        <v>82.4</v>
      </c>
    </row>
    <row r="79" spans="1:7" ht="47.4" thickBot="1" x14ac:dyDescent="0.35">
      <c r="A79" s="14" t="s">
        <v>111</v>
      </c>
      <c r="B79" s="72" t="s">
        <v>156</v>
      </c>
      <c r="C79" s="1" t="s">
        <v>35</v>
      </c>
      <c r="D79" s="1">
        <v>600</v>
      </c>
      <c r="E79" s="59">
        <v>82.4</v>
      </c>
      <c r="F79" s="59">
        <v>82.4</v>
      </c>
      <c r="G79" s="59">
        <v>82.4</v>
      </c>
    </row>
    <row r="80" spans="1:7" ht="16.8" thickBot="1" x14ac:dyDescent="0.35">
      <c r="A80" s="38" t="s">
        <v>12</v>
      </c>
      <c r="B80" s="73" t="s">
        <v>157</v>
      </c>
      <c r="C80" s="23"/>
      <c r="D80" s="23"/>
      <c r="E80" s="80">
        <f>SUM(E81+E83+E86)</f>
        <v>59029.600000000006</v>
      </c>
      <c r="F80" s="80">
        <f>SUM(F81+F83+F86)</f>
        <v>87545.7</v>
      </c>
      <c r="G80" s="80">
        <f>SUM(G81+G83+G86)</f>
        <v>86696.1</v>
      </c>
    </row>
    <row r="81" spans="1:7" ht="81.599999999999994" thickBot="1" x14ac:dyDescent="0.35">
      <c r="A81" s="8" t="s">
        <v>98</v>
      </c>
      <c r="B81" s="74" t="s">
        <v>157</v>
      </c>
      <c r="C81" s="40" t="s">
        <v>39</v>
      </c>
      <c r="D81" s="40"/>
      <c r="E81" s="81">
        <f>SUM(E82)</f>
        <v>100</v>
      </c>
      <c r="F81" s="81">
        <f t="shared" ref="F81:G81" si="29">SUM(F82)</f>
        <v>100</v>
      </c>
      <c r="G81" s="81">
        <f t="shared" si="29"/>
        <v>100</v>
      </c>
    </row>
    <row r="82" spans="1:7" ht="31.8" thickBot="1" x14ac:dyDescent="0.35">
      <c r="A82" s="89" t="s">
        <v>31</v>
      </c>
      <c r="B82" s="72" t="s">
        <v>157</v>
      </c>
      <c r="C82" s="1" t="s">
        <v>39</v>
      </c>
      <c r="D82" s="1">
        <v>200</v>
      </c>
      <c r="E82" s="59">
        <v>100</v>
      </c>
      <c r="F82" s="59">
        <v>100</v>
      </c>
      <c r="G82" s="59">
        <v>100</v>
      </c>
    </row>
    <row r="83" spans="1:7" ht="97.8" thickBot="1" x14ac:dyDescent="0.35">
      <c r="A83" s="18" t="s">
        <v>177</v>
      </c>
      <c r="B83" s="71" t="s">
        <v>157</v>
      </c>
      <c r="C83" s="12" t="s">
        <v>99</v>
      </c>
      <c r="D83" s="12"/>
      <c r="E83" s="79">
        <f>SUM(E84:E85)</f>
        <v>58848.800000000003</v>
      </c>
      <c r="F83" s="79">
        <f t="shared" ref="F83:G83" si="30">SUM(F84:F85)</f>
        <v>87445.7</v>
      </c>
      <c r="G83" s="79">
        <f t="shared" si="30"/>
        <v>0</v>
      </c>
    </row>
    <row r="84" spans="1:7" ht="31.8" thickBot="1" x14ac:dyDescent="0.35">
      <c r="A84" s="89" t="s">
        <v>31</v>
      </c>
      <c r="B84" s="72" t="s">
        <v>157</v>
      </c>
      <c r="C84" s="1" t="s">
        <v>99</v>
      </c>
      <c r="D84" s="1">
        <v>200</v>
      </c>
      <c r="E84" s="59">
        <v>58848.800000000003</v>
      </c>
      <c r="F84" s="59">
        <v>87445.7</v>
      </c>
      <c r="G84" s="59">
        <v>0</v>
      </c>
    </row>
    <row r="85" spans="1:7" ht="16.2" thickBot="1" x14ac:dyDescent="0.35">
      <c r="A85" s="89" t="s">
        <v>32</v>
      </c>
      <c r="B85" s="72" t="s">
        <v>157</v>
      </c>
      <c r="C85" s="1" t="s">
        <v>99</v>
      </c>
      <c r="D85" s="1">
        <v>800</v>
      </c>
      <c r="E85" s="59">
        <v>0</v>
      </c>
      <c r="F85" s="59">
        <v>0</v>
      </c>
      <c r="G85" s="59">
        <v>0</v>
      </c>
    </row>
    <row r="86" spans="1:7" ht="49.2" thickBot="1" x14ac:dyDescent="0.35">
      <c r="A86" s="18" t="s">
        <v>94</v>
      </c>
      <c r="B86" s="71" t="s">
        <v>157</v>
      </c>
      <c r="C86" s="12" t="s">
        <v>35</v>
      </c>
      <c r="D86" s="12"/>
      <c r="E86" s="79">
        <f>SUM(E87:E89)</f>
        <v>80.8</v>
      </c>
      <c r="F86" s="79">
        <f t="shared" ref="F86:G86" si="31">SUM(F87:F89)</f>
        <v>0</v>
      </c>
      <c r="G86" s="79">
        <f t="shared" si="31"/>
        <v>86596.1</v>
      </c>
    </row>
    <row r="87" spans="1:7" ht="31.8" thickBot="1" x14ac:dyDescent="0.35">
      <c r="A87" s="89" t="s">
        <v>31</v>
      </c>
      <c r="B87" s="72" t="s">
        <v>157</v>
      </c>
      <c r="C87" s="1" t="s">
        <v>35</v>
      </c>
      <c r="D87" s="1">
        <v>200</v>
      </c>
      <c r="E87" s="59">
        <v>0</v>
      </c>
      <c r="F87" s="59">
        <v>0</v>
      </c>
      <c r="G87" s="59">
        <v>86596.1</v>
      </c>
    </row>
    <row r="88" spans="1:7" ht="16.2" thickBot="1" x14ac:dyDescent="0.35">
      <c r="A88" s="89" t="s">
        <v>34</v>
      </c>
      <c r="B88" s="72" t="s">
        <v>157</v>
      </c>
      <c r="C88" s="1" t="s">
        <v>35</v>
      </c>
      <c r="D88" s="1">
        <v>500</v>
      </c>
      <c r="E88" s="59">
        <v>80.8</v>
      </c>
      <c r="F88" s="59">
        <v>0</v>
      </c>
      <c r="G88" s="59">
        <v>0</v>
      </c>
    </row>
    <row r="89" spans="1:7" ht="16.2" thickBot="1" x14ac:dyDescent="0.35">
      <c r="A89" s="89" t="s">
        <v>32</v>
      </c>
      <c r="B89" s="72" t="s">
        <v>157</v>
      </c>
      <c r="C89" s="1" t="s">
        <v>35</v>
      </c>
      <c r="D89" s="1">
        <v>800</v>
      </c>
      <c r="E89" s="59">
        <v>0</v>
      </c>
      <c r="F89" s="59">
        <v>0</v>
      </c>
      <c r="G89" s="59">
        <v>0</v>
      </c>
    </row>
    <row r="90" spans="1:7" ht="33" thickBot="1" x14ac:dyDescent="0.35">
      <c r="A90" s="38" t="s">
        <v>13</v>
      </c>
      <c r="B90" s="73" t="s">
        <v>158</v>
      </c>
      <c r="C90" s="23"/>
      <c r="D90" s="23"/>
      <c r="E90" s="80">
        <f>SUM(E91)</f>
        <v>1000</v>
      </c>
      <c r="F90" s="80">
        <f t="shared" ref="F90:G90" si="32">SUM(F91)</f>
        <v>1000</v>
      </c>
      <c r="G90" s="80">
        <f t="shared" si="32"/>
        <v>1000</v>
      </c>
    </row>
    <row r="91" spans="1:7" ht="49.2" thickBot="1" x14ac:dyDescent="0.35">
      <c r="A91" s="18" t="s">
        <v>94</v>
      </c>
      <c r="B91" s="71" t="s">
        <v>158</v>
      </c>
      <c r="C91" s="12" t="s">
        <v>35</v>
      </c>
      <c r="D91" s="12"/>
      <c r="E91" s="79">
        <f>SUM(E92)</f>
        <v>1000</v>
      </c>
      <c r="F91" s="79">
        <f t="shared" ref="F91:G91" si="33">SUM(F92)</f>
        <v>1000</v>
      </c>
      <c r="G91" s="79">
        <f t="shared" si="33"/>
        <v>1000</v>
      </c>
    </row>
    <row r="92" spans="1:7" ht="31.8" thickBot="1" x14ac:dyDescent="0.35">
      <c r="A92" s="89" t="s">
        <v>31</v>
      </c>
      <c r="B92" s="72" t="s">
        <v>158</v>
      </c>
      <c r="C92" s="1" t="s">
        <v>35</v>
      </c>
      <c r="D92" s="1">
        <v>200</v>
      </c>
      <c r="E92" s="59">
        <v>1000</v>
      </c>
      <c r="F92" s="59">
        <v>1000</v>
      </c>
      <c r="G92" s="59">
        <v>1000</v>
      </c>
    </row>
    <row r="93" spans="1:7" ht="16.2" thickBot="1" x14ac:dyDescent="0.35">
      <c r="A93" s="37" t="s">
        <v>14</v>
      </c>
      <c r="B93" s="70" t="s">
        <v>159</v>
      </c>
      <c r="C93" s="31"/>
      <c r="D93" s="31"/>
      <c r="E93" s="78">
        <f>SUM(E94+E101+E108)</f>
        <v>185008.6</v>
      </c>
      <c r="F93" s="78">
        <f t="shared" ref="F93:G93" si="34">SUM(F94+F101+F108)</f>
        <v>103735.3</v>
      </c>
      <c r="G93" s="78">
        <f t="shared" si="34"/>
        <v>109736.4</v>
      </c>
    </row>
    <row r="94" spans="1:7" ht="16.8" thickBot="1" x14ac:dyDescent="0.35">
      <c r="A94" s="38" t="s">
        <v>83</v>
      </c>
      <c r="B94" s="73" t="s">
        <v>160</v>
      </c>
      <c r="C94" s="23"/>
      <c r="D94" s="23"/>
      <c r="E94" s="80">
        <f>E95+E98</f>
        <v>36874.6</v>
      </c>
      <c r="F94" s="80">
        <f t="shared" ref="F94:G94" si="35">SUM(F95+F98)</f>
        <v>2610</v>
      </c>
      <c r="G94" s="80">
        <f t="shared" si="35"/>
        <v>2610</v>
      </c>
    </row>
    <row r="95" spans="1:7" ht="65.400000000000006" thickBot="1" x14ac:dyDescent="0.35">
      <c r="A95" s="42" t="s">
        <v>176</v>
      </c>
      <c r="B95" s="68" t="s">
        <v>160</v>
      </c>
      <c r="C95" s="29" t="s">
        <v>101</v>
      </c>
      <c r="D95" s="29"/>
      <c r="E95" s="77">
        <f>SUM(E96:E97)</f>
        <v>2470</v>
      </c>
      <c r="F95" s="77">
        <f t="shared" ref="F95:G95" si="36">SUM(F96:F97)</f>
        <v>2500</v>
      </c>
      <c r="G95" s="77">
        <f t="shared" si="36"/>
        <v>0</v>
      </c>
    </row>
    <row r="96" spans="1:7" ht="31.8" thickBot="1" x14ac:dyDescent="0.35">
      <c r="A96" s="89" t="s">
        <v>31</v>
      </c>
      <c r="B96" s="72" t="s">
        <v>160</v>
      </c>
      <c r="C96" s="1" t="s">
        <v>101</v>
      </c>
      <c r="D96" s="1">
        <v>200</v>
      </c>
      <c r="E96" s="59">
        <v>2220</v>
      </c>
      <c r="F96" s="59">
        <v>2250</v>
      </c>
      <c r="G96" s="59">
        <v>0</v>
      </c>
    </row>
    <row r="97" spans="1:7" ht="16.2" thickBot="1" x14ac:dyDescent="0.35">
      <c r="A97" s="89" t="s">
        <v>32</v>
      </c>
      <c r="B97" s="72" t="s">
        <v>160</v>
      </c>
      <c r="C97" s="1" t="s">
        <v>101</v>
      </c>
      <c r="D97" s="1">
        <v>800</v>
      </c>
      <c r="E97" s="59">
        <v>250</v>
      </c>
      <c r="F97" s="59">
        <v>250</v>
      </c>
      <c r="G97" s="59">
        <v>0</v>
      </c>
    </row>
    <row r="98" spans="1:7" ht="49.2" thickBot="1" x14ac:dyDescent="0.35">
      <c r="A98" s="18" t="s">
        <v>94</v>
      </c>
      <c r="B98" s="68" t="s">
        <v>160</v>
      </c>
      <c r="C98" s="29" t="s">
        <v>35</v>
      </c>
      <c r="D98" s="29"/>
      <c r="E98" s="77">
        <f>SUM(E99:E100)</f>
        <v>34404.6</v>
      </c>
      <c r="F98" s="77">
        <f t="shared" ref="F98:G98" si="37">SUM(F99:F100)</f>
        <v>110</v>
      </c>
      <c r="G98" s="77">
        <f t="shared" si="37"/>
        <v>2610</v>
      </c>
    </row>
    <row r="99" spans="1:7" ht="31.8" thickBot="1" x14ac:dyDescent="0.35">
      <c r="A99" s="89" t="s">
        <v>31</v>
      </c>
      <c r="B99" s="72" t="s">
        <v>160</v>
      </c>
      <c r="C99" s="1" t="s">
        <v>35</v>
      </c>
      <c r="D99" s="1">
        <v>200</v>
      </c>
      <c r="E99" s="59">
        <v>34404.6</v>
      </c>
      <c r="F99" s="59">
        <v>110</v>
      </c>
      <c r="G99" s="59">
        <v>2360</v>
      </c>
    </row>
    <row r="100" spans="1:7" ht="16.2" thickBot="1" x14ac:dyDescent="0.35">
      <c r="A100" s="89" t="s">
        <v>32</v>
      </c>
      <c r="B100" s="72" t="s">
        <v>160</v>
      </c>
      <c r="C100" s="1" t="s">
        <v>35</v>
      </c>
      <c r="D100" s="1">
        <v>800</v>
      </c>
      <c r="E100" s="59">
        <v>0</v>
      </c>
      <c r="F100" s="59">
        <v>0</v>
      </c>
      <c r="G100" s="59">
        <v>250</v>
      </c>
    </row>
    <row r="101" spans="1:7" ht="16.8" thickBot="1" x14ac:dyDescent="0.35">
      <c r="A101" s="38" t="s">
        <v>15</v>
      </c>
      <c r="B101" s="73" t="s">
        <v>161</v>
      </c>
      <c r="C101" s="43"/>
      <c r="D101" s="43"/>
      <c r="E101" s="80">
        <f>SUM(E102+E105)</f>
        <v>28252.7</v>
      </c>
      <c r="F101" s="80">
        <f t="shared" ref="F101:G101" si="38">SUM(F102+F105)</f>
        <v>17002</v>
      </c>
      <c r="G101" s="80">
        <f t="shared" si="38"/>
        <v>22003</v>
      </c>
    </row>
    <row r="102" spans="1:7" ht="49.2" thickBot="1" x14ac:dyDescent="0.35">
      <c r="A102" s="22" t="s">
        <v>175</v>
      </c>
      <c r="B102" s="68" t="s">
        <v>161</v>
      </c>
      <c r="C102" s="29" t="s">
        <v>103</v>
      </c>
      <c r="D102" s="44"/>
      <c r="E102" s="77">
        <f>SUM(E103:E104)</f>
        <v>28163.3</v>
      </c>
      <c r="F102" s="77">
        <f t="shared" ref="F102:G102" si="39">SUM(F103:F104)</f>
        <v>17002</v>
      </c>
      <c r="G102" s="77">
        <f t="shared" si="39"/>
        <v>0</v>
      </c>
    </row>
    <row r="103" spans="1:7" ht="31.8" thickBot="1" x14ac:dyDescent="0.35">
      <c r="A103" s="89" t="s">
        <v>31</v>
      </c>
      <c r="B103" s="72" t="s">
        <v>161</v>
      </c>
      <c r="C103" s="1" t="s">
        <v>103</v>
      </c>
      <c r="D103" s="1">
        <v>200</v>
      </c>
      <c r="E103" s="59">
        <v>19252</v>
      </c>
      <c r="F103" s="59">
        <v>8002</v>
      </c>
      <c r="G103" s="59">
        <v>0</v>
      </c>
    </row>
    <row r="104" spans="1:7" ht="16.2" thickBot="1" x14ac:dyDescent="0.35">
      <c r="A104" s="89" t="s">
        <v>32</v>
      </c>
      <c r="B104" s="72" t="s">
        <v>161</v>
      </c>
      <c r="C104" s="1" t="s">
        <v>103</v>
      </c>
      <c r="D104" s="1">
        <v>800</v>
      </c>
      <c r="E104" s="59">
        <v>8911.2999999999993</v>
      </c>
      <c r="F104" s="59">
        <v>9000</v>
      </c>
      <c r="G104" s="59">
        <v>0</v>
      </c>
    </row>
    <row r="105" spans="1:7" ht="49.2" thickBot="1" x14ac:dyDescent="0.35">
      <c r="A105" s="18" t="s">
        <v>94</v>
      </c>
      <c r="B105" s="68" t="s">
        <v>161</v>
      </c>
      <c r="C105" s="29" t="s">
        <v>35</v>
      </c>
      <c r="D105" s="29"/>
      <c r="E105" s="77">
        <f>SUM(E106:E107)</f>
        <v>89.4</v>
      </c>
      <c r="F105" s="77">
        <f t="shared" ref="F105:G105" si="40">SUM(F106:F107)</f>
        <v>0</v>
      </c>
      <c r="G105" s="77">
        <f t="shared" si="40"/>
        <v>22003</v>
      </c>
    </row>
    <row r="106" spans="1:7" ht="31.8" thickBot="1" x14ac:dyDescent="0.35">
      <c r="A106" s="89" t="s">
        <v>31</v>
      </c>
      <c r="B106" s="72" t="s">
        <v>161</v>
      </c>
      <c r="C106" s="1" t="s">
        <v>35</v>
      </c>
      <c r="D106" s="1">
        <v>200</v>
      </c>
      <c r="E106" s="59">
        <v>0</v>
      </c>
      <c r="F106" s="59">
        <v>0</v>
      </c>
      <c r="G106" s="59">
        <v>7003</v>
      </c>
    </row>
    <row r="107" spans="1:7" ht="16.2" thickBot="1" x14ac:dyDescent="0.35">
      <c r="A107" s="89" t="s">
        <v>32</v>
      </c>
      <c r="B107" s="72" t="s">
        <v>161</v>
      </c>
      <c r="C107" s="1" t="s">
        <v>35</v>
      </c>
      <c r="D107" s="1">
        <v>800</v>
      </c>
      <c r="E107" s="59">
        <v>89.4</v>
      </c>
      <c r="F107" s="59">
        <v>0</v>
      </c>
      <c r="G107" s="59">
        <v>15000</v>
      </c>
    </row>
    <row r="108" spans="1:7" ht="16.8" thickBot="1" x14ac:dyDescent="0.35">
      <c r="A108" s="38" t="s">
        <v>16</v>
      </c>
      <c r="B108" s="73" t="s">
        <v>162</v>
      </c>
      <c r="C108" s="43"/>
      <c r="D108" s="43"/>
      <c r="E108" s="80">
        <f>SUM(E109+E112+E115+E117+E120+E123)</f>
        <v>119881.3</v>
      </c>
      <c r="F108" s="80">
        <f>SUM(F109+F112+F115+F117+F120+F123)</f>
        <v>84123.3</v>
      </c>
      <c r="G108" s="80">
        <f>SUM(G109+G112+G115+G117+G120+G123)</f>
        <v>85123.4</v>
      </c>
    </row>
    <row r="109" spans="1:7" ht="97.8" thickBot="1" x14ac:dyDescent="0.35">
      <c r="A109" s="18" t="s">
        <v>174</v>
      </c>
      <c r="B109" s="68" t="s">
        <v>162</v>
      </c>
      <c r="C109" s="29" t="s">
        <v>40</v>
      </c>
      <c r="D109" s="29"/>
      <c r="E109" s="77">
        <f>SUM(E110:E111)</f>
        <v>4904.8999999999996</v>
      </c>
      <c r="F109" s="77">
        <f t="shared" ref="F109:G109" si="41">SUM(F110:F111)</f>
        <v>0</v>
      </c>
      <c r="G109" s="77">
        <f t="shared" si="41"/>
        <v>0</v>
      </c>
    </row>
    <row r="110" spans="1:7" ht="31.8" thickBot="1" x14ac:dyDescent="0.35">
      <c r="A110" s="89" t="s">
        <v>31</v>
      </c>
      <c r="B110" s="72" t="s">
        <v>162</v>
      </c>
      <c r="C110" s="1" t="s">
        <v>40</v>
      </c>
      <c r="D110" s="1">
        <v>200</v>
      </c>
      <c r="E110" s="59">
        <v>4904.8999999999996</v>
      </c>
      <c r="F110" s="59">
        <v>0</v>
      </c>
      <c r="G110" s="59">
        <v>0</v>
      </c>
    </row>
    <row r="111" spans="1:7" ht="16.2" thickBot="1" x14ac:dyDescent="0.35">
      <c r="A111" s="89" t="s">
        <v>32</v>
      </c>
      <c r="B111" s="72" t="s">
        <v>162</v>
      </c>
      <c r="C111" s="1" t="s">
        <v>40</v>
      </c>
      <c r="D111" s="1">
        <v>800</v>
      </c>
      <c r="E111" s="59">
        <v>0</v>
      </c>
      <c r="F111" s="59">
        <v>0</v>
      </c>
      <c r="G111" s="59">
        <v>0</v>
      </c>
    </row>
    <row r="112" spans="1:7" ht="49.8" customHeight="1" thickBot="1" x14ac:dyDescent="0.35">
      <c r="A112" s="18" t="s">
        <v>94</v>
      </c>
      <c r="B112" s="68" t="s">
        <v>162</v>
      </c>
      <c r="C112" s="29" t="s">
        <v>35</v>
      </c>
      <c r="D112" s="29"/>
      <c r="E112" s="77">
        <f>SUM(E113:E114)</f>
        <v>0</v>
      </c>
      <c r="F112" s="77">
        <f>SUM(F113:F114)</f>
        <v>0</v>
      </c>
      <c r="G112" s="77">
        <f>SUM(G113:G114)</f>
        <v>0</v>
      </c>
    </row>
    <row r="113" spans="1:7" ht="31.8" hidden="1" thickBot="1" x14ac:dyDescent="0.35">
      <c r="A113" s="89" t="s">
        <v>31</v>
      </c>
      <c r="B113" s="72" t="s">
        <v>162</v>
      </c>
      <c r="C113" s="1" t="s">
        <v>35</v>
      </c>
      <c r="D113" s="1">
        <v>200</v>
      </c>
      <c r="E113" s="59">
        <v>0</v>
      </c>
      <c r="F113" s="59">
        <v>0</v>
      </c>
      <c r="G113" s="59">
        <v>0</v>
      </c>
    </row>
    <row r="114" spans="1:7" ht="0.6" customHeight="1" thickBot="1" x14ac:dyDescent="0.35">
      <c r="A114" s="89" t="s">
        <v>32</v>
      </c>
      <c r="B114" s="72" t="s">
        <v>162</v>
      </c>
      <c r="C114" s="1" t="s">
        <v>35</v>
      </c>
      <c r="D114" s="1">
        <v>800</v>
      </c>
      <c r="E114" s="59">
        <v>0</v>
      </c>
      <c r="F114" s="59">
        <v>0</v>
      </c>
      <c r="G114" s="59">
        <v>0</v>
      </c>
    </row>
    <row r="115" spans="1:7" ht="81.599999999999994" thickBot="1" x14ac:dyDescent="0.35">
      <c r="A115" s="18" t="s">
        <v>105</v>
      </c>
      <c r="B115" s="68" t="s">
        <v>162</v>
      </c>
      <c r="C115" s="29" t="s">
        <v>106</v>
      </c>
      <c r="D115" s="29"/>
      <c r="E115" s="77">
        <f>SUM(E116)</f>
        <v>0</v>
      </c>
      <c r="F115" s="77">
        <f t="shared" ref="F115:G115" si="42">SUM(F116)</f>
        <v>0</v>
      </c>
      <c r="G115" s="77">
        <f t="shared" si="42"/>
        <v>0</v>
      </c>
    </row>
    <row r="116" spans="1:7" ht="31.8" thickBot="1" x14ac:dyDescent="0.35">
      <c r="A116" s="89" t="s">
        <v>31</v>
      </c>
      <c r="B116" s="72" t="s">
        <v>162</v>
      </c>
      <c r="C116" s="1" t="s">
        <v>106</v>
      </c>
      <c r="D116" s="1">
        <v>800</v>
      </c>
      <c r="E116" s="59">
        <v>0</v>
      </c>
      <c r="F116" s="59">
        <v>0</v>
      </c>
      <c r="G116" s="59">
        <v>0</v>
      </c>
    </row>
    <row r="117" spans="1:7" ht="49.2" thickBot="1" x14ac:dyDescent="0.35">
      <c r="A117" s="18" t="s">
        <v>107</v>
      </c>
      <c r="B117" s="68" t="s">
        <v>162</v>
      </c>
      <c r="C117" s="29" t="s">
        <v>108</v>
      </c>
      <c r="D117" s="29"/>
      <c r="E117" s="77">
        <f>SUM(E118:E119)</f>
        <v>0</v>
      </c>
      <c r="F117" s="77">
        <f t="shared" ref="F117:G117" si="43">SUM(F118:F119)</f>
        <v>0</v>
      </c>
      <c r="G117" s="77">
        <f t="shared" si="43"/>
        <v>0</v>
      </c>
    </row>
    <row r="118" spans="1:7" ht="31.8" thickBot="1" x14ac:dyDescent="0.35">
      <c r="A118" s="120" t="s">
        <v>31</v>
      </c>
      <c r="B118" s="72" t="s">
        <v>162</v>
      </c>
      <c r="C118" s="1" t="s">
        <v>108</v>
      </c>
      <c r="D118" s="1">
        <v>200</v>
      </c>
      <c r="E118" s="119">
        <v>0</v>
      </c>
      <c r="F118" s="119">
        <v>0</v>
      </c>
      <c r="G118" s="119">
        <v>0</v>
      </c>
    </row>
    <row r="119" spans="1:7" ht="16.2" thickBot="1" x14ac:dyDescent="0.35">
      <c r="A119" s="89" t="s">
        <v>32</v>
      </c>
      <c r="B119" s="72" t="s">
        <v>162</v>
      </c>
      <c r="C119" s="1" t="s">
        <v>108</v>
      </c>
      <c r="D119" s="1">
        <v>800</v>
      </c>
      <c r="E119" s="59">
        <v>0</v>
      </c>
      <c r="F119" s="59">
        <v>0</v>
      </c>
      <c r="G119" s="59">
        <v>0</v>
      </c>
    </row>
    <row r="120" spans="1:7" ht="58.2" thickBot="1" x14ac:dyDescent="0.35">
      <c r="A120" s="45" t="s">
        <v>109</v>
      </c>
      <c r="B120" s="68" t="s">
        <v>162</v>
      </c>
      <c r="C120" s="29" t="s">
        <v>110</v>
      </c>
      <c r="D120" s="29"/>
      <c r="E120" s="77">
        <f>SUM(E121:E122)</f>
        <v>35862.9</v>
      </c>
      <c r="F120" s="77">
        <f t="shared" ref="F120:G120" si="44">SUM(F121:F122)</f>
        <v>15876.7</v>
      </c>
      <c r="G120" s="77">
        <f t="shared" si="44"/>
        <v>16876.7</v>
      </c>
    </row>
    <row r="121" spans="1:7" ht="31.8" thickBot="1" x14ac:dyDescent="0.35">
      <c r="A121" s="89" t="s">
        <v>31</v>
      </c>
      <c r="B121" s="72" t="s">
        <v>162</v>
      </c>
      <c r="C121" s="1" t="s">
        <v>110</v>
      </c>
      <c r="D121" s="1">
        <v>200</v>
      </c>
      <c r="E121" s="59">
        <v>35862.9</v>
      </c>
      <c r="F121" s="59">
        <v>15876.7</v>
      </c>
      <c r="G121" s="59">
        <v>16876.7</v>
      </c>
    </row>
    <row r="122" spans="1:7" ht="16.2" thickBot="1" x14ac:dyDescent="0.35">
      <c r="A122" s="89" t="s">
        <v>32</v>
      </c>
      <c r="B122" s="72" t="s">
        <v>162</v>
      </c>
      <c r="C122" s="1" t="s">
        <v>110</v>
      </c>
      <c r="D122" s="1">
        <v>800</v>
      </c>
      <c r="E122" s="59">
        <v>0</v>
      </c>
      <c r="F122" s="59">
        <v>0</v>
      </c>
      <c r="G122" s="59">
        <v>0</v>
      </c>
    </row>
    <row r="123" spans="1:7" ht="49.2" thickBot="1" x14ac:dyDescent="0.35">
      <c r="A123" s="18" t="s">
        <v>94</v>
      </c>
      <c r="B123" s="68" t="s">
        <v>162</v>
      </c>
      <c r="C123" s="29" t="s">
        <v>35</v>
      </c>
      <c r="D123" s="29"/>
      <c r="E123" s="77">
        <f>SUM(E124:E126)</f>
        <v>79113.5</v>
      </c>
      <c r="F123" s="77">
        <f t="shared" ref="F123:G123" si="45">SUM(F124:F126)</f>
        <v>68246.600000000006</v>
      </c>
      <c r="G123" s="77">
        <f t="shared" si="45"/>
        <v>68246.7</v>
      </c>
    </row>
    <row r="124" spans="1:7" ht="31.8" thickBot="1" x14ac:dyDescent="0.35">
      <c r="A124" s="120" t="s">
        <v>31</v>
      </c>
      <c r="B124" s="72" t="s">
        <v>162</v>
      </c>
      <c r="C124" s="1" t="s">
        <v>35</v>
      </c>
      <c r="D124" s="1">
        <v>200</v>
      </c>
      <c r="E124" s="59">
        <v>689.9</v>
      </c>
      <c r="F124" s="59">
        <v>4500</v>
      </c>
      <c r="G124" s="59">
        <v>4500</v>
      </c>
    </row>
    <row r="125" spans="1:7" ht="47.4" thickBot="1" x14ac:dyDescent="0.35">
      <c r="A125" s="124" t="s">
        <v>111</v>
      </c>
      <c r="B125" s="72" t="s">
        <v>162</v>
      </c>
      <c r="C125" s="1" t="s">
        <v>35</v>
      </c>
      <c r="D125" s="1">
        <v>600</v>
      </c>
      <c r="E125" s="59">
        <v>78423.600000000006</v>
      </c>
      <c r="F125" s="59">
        <v>63746.6</v>
      </c>
      <c r="G125" s="59">
        <v>63746.7</v>
      </c>
    </row>
    <row r="126" spans="1:7" ht="16.2" thickBot="1" x14ac:dyDescent="0.35">
      <c r="A126" s="120" t="s">
        <v>32</v>
      </c>
      <c r="B126" s="72" t="s">
        <v>162</v>
      </c>
      <c r="C126" s="1" t="s">
        <v>35</v>
      </c>
      <c r="D126" s="1">
        <v>800</v>
      </c>
      <c r="E126" s="59">
        <v>0</v>
      </c>
      <c r="F126" s="59">
        <v>0</v>
      </c>
      <c r="G126" s="59">
        <v>0</v>
      </c>
    </row>
    <row r="127" spans="1:7" ht="16.2" thickBot="1" x14ac:dyDescent="0.35">
      <c r="A127" s="37" t="s">
        <v>17</v>
      </c>
      <c r="B127" s="70" t="s">
        <v>163</v>
      </c>
      <c r="C127" s="30"/>
      <c r="D127" s="31"/>
      <c r="E127" s="78">
        <f>SUM(E128)</f>
        <v>750</v>
      </c>
      <c r="F127" s="78">
        <f t="shared" ref="F127:G127" si="46">SUM(F128)</f>
        <v>750</v>
      </c>
      <c r="G127" s="78">
        <f t="shared" si="46"/>
        <v>750</v>
      </c>
    </row>
    <row r="128" spans="1:7" ht="16.8" thickBot="1" x14ac:dyDescent="0.35">
      <c r="A128" s="18" t="s">
        <v>18</v>
      </c>
      <c r="B128" s="73" t="s">
        <v>164</v>
      </c>
      <c r="C128" s="23"/>
      <c r="D128" s="23"/>
      <c r="E128" s="80">
        <f>SUM(E129+E132)</f>
        <v>750</v>
      </c>
      <c r="F128" s="80">
        <f t="shared" ref="F128:G128" si="47">SUM(F129+F132)</f>
        <v>750</v>
      </c>
      <c r="G128" s="80">
        <f t="shared" si="47"/>
        <v>750</v>
      </c>
    </row>
    <row r="129" spans="1:7" ht="49.2" thickBot="1" x14ac:dyDescent="0.35">
      <c r="A129" s="18" t="s">
        <v>112</v>
      </c>
      <c r="B129" s="68" t="s">
        <v>164</v>
      </c>
      <c r="C129" s="29" t="s">
        <v>67</v>
      </c>
      <c r="D129" s="29"/>
      <c r="E129" s="77">
        <f>SUM(E130:E131)</f>
        <v>750</v>
      </c>
      <c r="F129" s="77">
        <f t="shared" ref="F129:G129" si="48">SUM(F130:F131)</f>
        <v>750</v>
      </c>
      <c r="G129" s="77">
        <f t="shared" si="48"/>
        <v>0</v>
      </c>
    </row>
    <row r="130" spans="1:7" ht="31.8" thickBot="1" x14ac:dyDescent="0.35">
      <c r="A130" s="89" t="s">
        <v>31</v>
      </c>
      <c r="B130" s="72" t="s">
        <v>164</v>
      </c>
      <c r="C130" s="1" t="s">
        <v>67</v>
      </c>
      <c r="D130" s="1">
        <v>200</v>
      </c>
      <c r="E130" s="59">
        <v>600</v>
      </c>
      <c r="F130" s="59">
        <v>600</v>
      </c>
      <c r="G130" s="59">
        <v>0</v>
      </c>
    </row>
    <row r="131" spans="1:7" ht="47.4" thickBot="1" x14ac:dyDescent="0.35">
      <c r="A131" s="89" t="s">
        <v>111</v>
      </c>
      <c r="B131" s="72" t="s">
        <v>164</v>
      </c>
      <c r="C131" s="1" t="s">
        <v>67</v>
      </c>
      <c r="D131" s="1">
        <v>600</v>
      </c>
      <c r="E131" s="59">
        <v>150</v>
      </c>
      <c r="F131" s="59">
        <v>150</v>
      </c>
      <c r="G131" s="59">
        <v>0</v>
      </c>
    </row>
    <row r="132" spans="1:7" ht="49.2" thickBot="1" x14ac:dyDescent="0.35">
      <c r="A132" s="18" t="s">
        <v>87</v>
      </c>
      <c r="B132" s="68" t="s">
        <v>164</v>
      </c>
      <c r="C132" s="29" t="s">
        <v>35</v>
      </c>
      <c r="D132" s="29"/>
      <c r="E132" s="77">
        <f>SUM(E133:E134)</f>
        <v>0</v>
      </c>
      <c r="F132" s="77">
        <f t="shared" ref="F132:G132" si="49">SUM(F133:F134)</f>
        <v>0</v>
      </c>
      <c r="G132" s="77">
        <f t="shared" si="49"/>
        <v>750</v>
      </c>
    </row>
    <row r="133" spans="1:7" ht="31.8" thickBot="1" x14ac:dyDescent="0.35">
      <c r="A133" s="89" t="s">
        <v>31</v>
      </c>
      <c r="B133" s="72" t="s">
        <v>164</v>
      </c>
      <c r="C133" s="1" t="s">
        <v>35</v>
      </c>
      <c r="D133" s="1">
        <v>200</v>
      </c>
      <c r="E133" s="59">
        <v>0</v>
      </c>
      <c r="F133" s="59">
        <v>0</v>
      </c>
      <c r="G133" s="59">
        <v>600</v>
      </c>
    </row>
    <row r="134" spans="1:7" ht="47.4" thickBot="1" x14ac:dyDescent="0.35">
      <c r="A134" s="89" t="s">
        <v>111</v>
      </c>
      <c r="B134" s="72" t="s">
        <v>164</v>
      </c>
      <c r="C134" s="1" t="s">
        <v>35</v>
      </c>
      <c r="D134" s="1">
        <v>600</v>
      </c>
      <c r="E134" s="59">
        <v>0</v>
      </c>
      <c r="F134" s="59">
        <v>0</v>
      </c>
      <c r="G134" s="59">
        <v>150</v>
      </c>
    </row>
    <row r="135" spans="1:7" ht="16.2" thickBot="1" x14ac:dyDescent="0.35">
      <c r="A135" s="37" t="s">
        <v>41</v>
      </c>
      <c r="B135" s="70" t="s">
        <v>165</v>
      </c>
      <c r="C135" s="30"/>
      <c r="D135" s="31"/>
      <c r="E135" s="78">
        <f>SUM(E136)</f>
        <v>31414.1</v>
      </c>
      <c r="F135" s="78">
        <f t="shared" ref="F135:G136" si="50">SUM(F136)</f>
        <v>28777.3</v>
      </c>
      <c r="G135" s="78">
        <f t="shared" si="50"/>
        <v>29243.8</v>
      </c>
    </row>
    <row r="136" spans="1:7" ht="16.8" thickBot="1" x14ac:dyDescent="0.35">
      <c r="A136" s="18" t="s">
        <v>20</v>
      </c>
      <c r="B136" s="71" t="s">
        <v>166</v>
      </c>
      <c r="C136" s="12"/>
      <c r="D136" s="114"/>
      <c r="E136" s="79">
        <f>SUM(E137)</f>
        <v>31414.1</v>
      </c>
      <c r="F136" s="79">
        <f t="shared" si="50"/>
        <v>28777.3</v>
      </c>
      <c r="G136" s="79">
        <f t="shared" si="50"/>
        <v>29243.8</v>
      </c>
    </row>
    <row r="137" spans="1:7" ht="49.2" thickBot="1" x14ac:dyDescent="0.35">
      <c r="A137" s="18" t="s">
        <v>87</v>
      </c>
      <c r="B137" s="71" t="s">
        <v>166</v>
      </c>
      <c r="C137" s="12" t="s">
        <v>35</v>
      </c>
      <c r="D137" s="12"/>
      <c r="E137" s="79">
        <f>SUM(E138:E141)</f>
        <v>31414.1</v>
      </c>
      <c r="F137" s="79">
        <f>SUM(F138:F141)</f>
        <v>28777.3</v>
      </c>
      <c r="G137" s="79">
        <f>SUM(G138:G141)</f>
        <v>29243.8</v>
      </c>
    </row>
    <row r="138" spans="1:7" ht="94.2" thickBot="1" x14ac:dyDescent="0.35">
      <c r="A138" s="89" t="s">
        <v>28</v>
      </c>
      <c r="B138" s="72" t="s">
        <v>166</v>
      </c>
      <c r="C138" s="1" t="s">
        <v>35</v>
      </c>
      <c r="D138" s="1">
        <v>100</v>
      </c>
      <c r="E138" s="59">
        <v>8788.6</v>
      </c>
      <c r="F138" s="59">
        <v>9048.2999999999993</v>
      </c>
      <c r="G138" s="59">
        <v>9477.2000000000007</v>
      </c>
    </row>
    <row r="139" spans="1:7" ht="31.8" thickBot="1" x14ac:dyDescent="0.35">
      <c r="A139" s="89" t="s">
        <v>31</v>
      </c>
      <c r="B139" s="72" t="s">
        <v>166</v>
      </c>
      <c r="C139" s="1" t="s">
        <v>35</v>
      </c>
      <c r="D139" s="1">
        <v>200</v>
      </c>
      <c r="E139" s="59">
        <v>2270.1999999999998</v>
      </c>
      <c r="F139" s="59">
        <v>1344.3</v>
      </c>
      <c r="G139" s="59">
        <v>1381.9</v>
      </c>
    </row>
    <row r="140" spans="1:7" ht="47.4" thickBot="1" x14ac:dyDescent="0.35">
      <c r="A140" s="89" t="s">
        <v>111</v>
      </c>
      <c r="B140" s="72" t="s">
        <v>166</v>
      </c>
      <c r="C140" s="1" t="s">
        <v>35</v>
      </c>
      <c r="D140" s="1">
        <v>600</v>
      </c>
      <c r="E140" s="59">
        <v>20355.099999999999</v>
      </c>
      <c r="F140" s="59">
        <v>18384.5</v>
      </c>
      <c r="G140" s="59">
        <v>18384.5</v>
      </c>
    </row>
    <row r="141" spans="1:7" ht="16.2" thickBot="1" x14ac:dyDescent="0.35">
      <c r="A141" s="89" t="s">
        <v>32</v>
      </c>
      <c r="B141" s="72" t="s">
        <v>166</v>
      </c>
      <c r="C141" s="1" t="s">
        <v>35</v>
      </c>
      <c r="D141" s="1">
        <v>800</v>
      </c>
      <c r="E141" s="59">
        <v>0.2</v>
      </c>
      <c r="F141" s="59">
        <v>0.2</v>
      </c>
      <c r="G141" s="59">
        <v>0.2</v>
      </c>
    </row>
    <row r="142" spans="1:7" ht="16.2" thickBot="1" x14ac:dyDescent="0.35">
      <c r="A142" s="212" t="s">
        <v>223</v>
      </c>
      <c r="B142" s="213" t="s">
        <v>222</v>
      </c>
      <c r="C142" s="214"/>
      <c r="D142" s="214"/>
      <c r="E142" s="215">
        <v>124.8</v>
      </c>
      <c r="F142" s="215">
        <v>0</v>
      </c>
      <c r="G142" s="215">
        <v>0</v>
      </c>
    </row>
    <row r="143" spans="1:7" ht="16.8" thickBot="1" x14ac:dyDescent="0.35">
      <c r="A143" s="18" t="s">
        <v>226</v>
      </c>
      <c r="B143" s="71" t="s">
        <v>224</v>
      </c>
      <c r="C143" s="12" t="s">
        <v>35</v>
      </c>
      <c r="D143" s="12"/>
      <c r="E143" s="79">
        <v>124.8</v>
      </c>
      <c r="F143" s="79">
        <v>0</v>
      </c>
      <c r="G143" s="79">
        <v>0</v>
      </c>
    </row>
    <row r="144" spans="1:7" ht="49.2" thickBot="1" x14ac:dyDescent="0.35">
      <c r="A144" s="18" t="s">
        <v>87</v>
      </c>
      <c r="B144" s="71" t="s">
        <v>224</v>
      </c>
      <c r="C144" s="12" t="s">
        <v>35</v>
      </c>
      <c r="D144" s="12"/>
      <c r="E144" s="79">
        <v>124.8</v>
      </c>
      <c r="F144" s="79">
        <v>0</v>
      </c>
      <c r="G144" s="79">
        <v>0</v>
      </c>
    </row>
    <row r="145" spans="1:7" ht="16.2" thickBot="1" x14ac:dyDescent="0.35">
      <c r="A145" s="128" t="s">
        <v>32</v>
      </c>
      <c r="B145" s="72" t="s">
        <v>224</v>
      </c>
      <c r="C145" s="1" t="s">
        <v>35</v>
      </c>
      <c r="D145" s="1">
        <v>800</v>
      </c>
      <c r="E145" s="59">
        <v>124.8</v>
      </c>
      <c r="F145" s="59">
        <v>0</v>
      </c>
      <c r="G145" s="59">
        <v>0</v>
      </c>
    </row>
    <row r="146" spans="1:7" ht="16.2" thickBot="1" x14ac:dyDescent="0.35">
      <c r="A146" s="37" t="s">
        <v>21</v>
      </c>
      <c r="B146" s="70">
        <v>1100</v>
      </c>
      <c r="C146" s="30"/>
      <c r="D146" s="30"/>
      <c r="E146" s="78">
        <f>SUM(E147)</f>
        <v>500</v>
      </c>
      <c r="F146" s="78">
        <f t="shared" ref="F146:G146" si="51">SUM(F147)</f>
        <v>500</v>
      </c>
      <c r="G146" s="78">
        <f t="shared" si="51"/>
        <v>500</v>
      </c>
    </row>
    <row r="147" spans="1:7" ht="33" thickBot="1" x14ac:dyDescent="0.35">
      <c r="A147" s="18" t="s">
        <v>22</v>
      </c>
      <c r="B147" s="71">
        <v>1105</v>
      </c>
      <c r="C147" s="12"/>
      <c r="D147" s="12"/>
      <c r="E147" s="79">
        <f>SUM(E148+E150)</f>
        <v>500</v>
      </c>
      <c r="F147" s="79">
        <f t="shared" ref="F147:G147" si="52">SUM(F148+F150)</f>
        <v>500</v>
      </c>
      <c r="G147" s="79">
        <f t="shared" si="52"/>
        <v>500</v>
      </c>
    </row>
    <row r="148" spans="1:7" ht="49.2" thickBot="1" x14ac:dyDescent="0.35">
      <c r="A148" s="18" t="s">
        <v>113</v>
      </c>
      <c r="B148" s="71">
        <v>1105</v>
      </c>
      <c r="C148" s="12" t="s">
        <v>66</v>
      </c>
      <c r="D148" s="12"/>
      <c r="E148" s="79">
        <f>SUM(E149)</f>
        <v>500</v>
      </c>
      <c r="F148" s="79">
        <f t="shared" ref="F148:G148" si="53">SUM(F149)</f>
        <v>500</v>
      </c>
      <c r="G148" s="79">
        <f t="shared" si="53"/>
        <v>0</v>
      </c>
    </row>
    <row r="149" spans="1:7" ht="31.8" thickBot="1" x14ac:dyDescent="0.35">
      <c r="A149" s="89" t="s">
        <v>31</v>
      </c>
      <c r="B149" s="72">
        <v>1105</v>
      </c>
      <c r="C149" s="1" t="s">
        <v>66</v>
      </c>
      <c r="D149" s="1">
        <v>200</v>
      </c>
      <c r="E149" s="59">
        <v>500</v>
      </c>
      <c r="F149" s="59">
        <v>500</v>
      </c>
      <c r="G149" s="59">
        <v>0</v>
      </c>
    </row>
    <row r="150" spans="1:7" ht="49.2" thickBot="1" x14ac:dyDescent="0.35">
      <c r="A150" s="18" t="s">
        <v>87</v>
      </c>
      <c r="B150" s="71">
        <v>1105</v>
      </c>
      <c r="C150" s="12" t="s">
        <v>35</v>
      </c>
      <c r="D150" s="12"/>
      <c r="E150" s="79">
        <f>SUM(E151)</f>
        <v>0</v>
      </c>
      <c r="F150" s="79">
        <f t="shared" ref="F150:G150" si="54">SUM(F151)</f>
        <v>0</v>
      </c>
      <c r="G150" s="79">
        <f t="shared" si="54"/>
        <v>500</v>
      </c>
    </row>
    <row r="151" spans="1:7" ht="31.8" thickBot="1" x14ac:dyDescent="0.35">
      <c r="A151" s="89" t="s">
        <v>31</v>
      </c>
      <c r="B151" s="72">
        <v>1105</v>
      </c>
      <c r="C151" s="1" t="s">
        <v>35</v>
      </c>
      <c r="D151" s="1">
        <v>200</v>
      </c>
      <c r="E151" s="59">
        <v>0</v>
      </c>
      <c r="F151" s="59">
        <v>0</v>
      </c>
      <c r="G151" s="59">
        <v>500</v>
      </c>
    </row>
    <row r="152" spans="1:7" ht="16.2" thickBot="1" x14ac:dyDescent="0.35">
      <c r="A152" s="37" t="s">
        <v>23</v>
      </c>
      <c r="B152" s="70">
        <v>1200</v>
      </c>
      <c r="C152" s="30"/>
      <c r="D152" s="30"/>
      <c r="E152" s="78">
        <f>SUM(E153)</f>
        <v>500</v>
      </c>
      <c r="F152" s="78">
        <f t="shared" ref="F152:G152" si="55">SUM(F153)</f>
        <v>500</v>
      </c>
      <c r="G152" s="78">
        <f t="shared" si="55"/>
        <v>500</v>
      </c>
    </row>
    <row r="153" spans="1:7" ht="33" thickBot="1" x14ac:dyDescent="0.35">
      <c r="A153" s="18" t="s">
        <v>24</v>
      </c>
      <c r="B153" s="71">
        <v>1204</v>
      </c>
      <c r="C153" s="12"/>
      <c r="D153" s="12"/>
      <c r="E153" s="79">
        <f>SUM(E154)</f>
        <v>500</v>
      </c>
      <c r="F153" s="79">
        <f t="shared" ref="F153:G153" si="56">SUM(F154)</f>
        <v>500</v>
      </c>
      <c r="G153" s="79">
        <f t="shared" si="56"/>
        <v>500</v>
      </c>
    </row>
    <row r="154" spans="1:7" ht="49.2" thickBot="1" x14ac:dyDescent="0.35">
      <c r="A154" s="18" t="s">
        <v>87</v>
      </c>
      <c r="B154" s="71">
        <v>1204</v>
      </c>
      <c r="C154" s="12" t="s">
        <v>35</v>
      </c>
      <c r="D154" s="12"/>
      <c r="E154" s="79">
        <f>SUM(E155)</f>
        <v>500</v>
      </c>
      <c r="F154" s="79">
        <f t="shared" ref="F154:G154" si="57">SUM(F155)</f>
        <v>500</v>
      </c>
      <c r="G154" s="79">
        <f t="shared" si="57"/>
        <v>500</v>
      </c>
    </row>
    <row r="155" spans="1:7" ht="31.8" thickBot="1" x14ac:dyDescent="0.35">
      <c r="A155" s="89" t="s">
        <v>31</v>
      </c>
      <c r="B155" s="72">
        <v>1204</v>
      </c>
      <c r="C155" s="1" t="s">
        <v>35</v>
      </c>
      <c r="D155" s="1">
        <v>200</v>
      </c>
      <c r="E155" s="59">
        <v>500</v>
      </c>
      <c r="F155" s="59">
        <v>500</v>
      </c>
      <c r="G155" s="59">
        <v>500</v>
      </c>
    </row>
    <row r="156" spans="1:7" ht="16.2" thickBot="1" x14ac:dyDescent="0.35">
      <c r="A156" s="6" t="s">
        <v>42</v>
      </c>
      <c r="B156" s="75"/>
      <c r="C156" s="3"/>
      <c r="D156" s="3"/>
      <c r="E156" s="58">
        <f>E152+E146+E142+E135+E127+E93+E72+E48+E15</f>
        <v>322094.7</v>
      </c>
      <c r="F156" s="58">
        <f>SUM(F15+F48+F72+F93+F127+F135+F146+F152)</f>
        <v>268134.89999999997</v>
      </c>
      <c r="G156" s="58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H5" sqref="H5:I5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42" t="s">
        <v>193</v>
      </c>
      <c r="B2" s="242"/>
      <c r="C2" s="243"/>
      <c r="D2" s="243"/>
      <c r="E2" s="243"/>
      <c r="F2" s="243"/>
      <c r="G2" s="243"/>
      <c r="H2" s="243"/>
      <c r="I2" s="243"/>
    </row>
    <row r="4" spans="1:9" ht="45.75" customHeight="1" x14ac:dyDescent="0.3">
      <c r="A4" s="244" t="s">
        <v>192</v>
      </c>
      <c r="B4" s="244"/>
      <c r="C4" s="245"/>
      <c r="D4" s="245"/>
      <c r="E4" s="245"/>
      <c r="F4" s="245"/>
      <c r="G4" s="245"/>
      <c r="H4" s="245"/>
      <c r="I4" s="245"/>
    </row>
    <row r="5" spans="1:9" ht="15.75" customHeight="1" x14ac:dyDescent="0.3">
      <c r="H5" s="262"/>
      <c r="I5" s="262"/>
    </row>
    <row r="6" spans="1:9" ht="15" thickBot="1" x14ac:dyDescent="0.35"/>
    <row r="7" spans="1:9" ht="28.5" customHeight="1" x14ac:dyDescent="0.3">
      <c r="A7" s="239" t="s">
        <v>1</v>
      </c>
      <c r="B7" s="239" t="s">
        <v>217</v>
      </c>
      <c r="C7" s="252" t="s">
        <v>0</v>
      </c>
      <c r="D7" s="239" t="s">
        <v>25</v>
      </c>
      <c r="E7" s="239" t="s">
        <v>26</v>
      </c>
      <c r="F7" s="246" t="s">
        <v>2</v>
      </c>
      <c r="G7" s="247"/>
      <c r="H7" s="248"/>
    </row>
    <row r="8" spans="1:9" ht="15" thickBot="1" x14ac:dyDescent="0.35">
      <c r="A8" s="240"/>
      <c r="B8" s="240"/>
      <c r="C8" s="253"/>
      <c r="D8" s="240"/>
      <c r="E8" s="240"/>
      <c r="F8" s="249"/>
      <c r="G8" s="250"/>
      <c r="H8" s="251"/>
    </row>
    <row r="9" spans="1:9" ht="15" thickBot="1" x14ac:dyDescent="0.35">
      <c r="A9" s="241"/>
      <c r="B9" s="241"/>
      <c r="C9" s="254"/>
      <c r="D9" s="241"/>
      <c r="E9" s="241"/>
      <c r="F9" s="140" t="s">
        <v>191</v>
      </c>
      <c r="G9" s="140" t="s">
        <v>171</v>
      </c>
      <c r="H9" s="140" t="s">
        <v>188</v>
      </c>
    </row>
    <row r="10" spans="1:9" ht="15" thickBot="1" x14ac:dyDescent="0.35">
      <c r="A10" s="141">
        <v>1</v>
      </c>
      <c r="B10" s="142">
        <v>2</v>
      </c>
      <c r="C10" s="141">
        <v>3</v>
      </c>
      <c r="D10" s="142">
        <v>4</v>
      </c>
      <c r="E10" s="141">
        <v>5</v>
      </c>
      <c r="F10" s="142">
        <v>6</v>
      </c>
      <c r="G10" s="141">
        <v>7</v>
      </c>
      <c r="H10" s="142">
        <v>8</v>
      </c>
    </row>
    <row r="11" spans="1:9" ht="67.2" thickBot="1" x14ac:dyDescent="0.35">
      <c r="A11" s="143" t="s">
        <v>84</v>
      </c>
      <c r="B11" s="140">
        <v>942</v>
      </c>
      <c r="C11" s="144"/>
      <c r="D11" s="145"/>
      <c r="E11" s="145"/>
      <c r="F11" s="146">
        <f>SUM(F12)</f>
        <v>1547.3999999999999</v>
      </c>
      <c r="G11" s="146">
        <f t="shared" ref="G11:H11" si="0">SUM(G12)</f>
        <v>1477</v>
      </c>
      <c r="H11" s="146">
        <f t="shared" si="0"/>
        <v>1477</v>
      </c>
    </row>
    <row r="12" spans="1:9" ht="111" thickBot="1" x14ac:dyDescent="0.35">
      <c r="A12" s="147" t="s">
        <v>78</v>
      </c>
      <c r="B12" s="148">
        <v>942</v>
      </c>
      <c r="C12" s="149" t="s">
        <v>144</v>
      </c>
      <c r="D12" s="150"/>
      <c r="E12" s="150"/>
      <c r="F12" s="151">
        <f>SUM(F13)</f>
        <v>1547.3999999999999</v>
      </c>
      <c r="G12" s="151">
        <f t="shared" ref="G12:H12" si="1">SUM(G13)</f>
        <v>1477</v>
      </c>
      <c r="H12" s="151">
        <f t="shared" si="1"/>
        <v>1477</v>
      </c>
    </row>
    <row r="13" spans="1:9" ht="69.599999999999994" thickBot="1" x14ac:dyDescent="0.35">
      <c r="A13" s="147" t="s">
        <v>85</v>
      </c>
      <c r="B13" s="140">
        <v>942</v>
      </c>
      <c r="C13" s="149" t="s">
        <v>144</v>
      </c>
      <c r="D13" s="150" t="s">
        <v>29</v>
      </c>
      <c r="E13" s="150"/>
      <c r="F13" s="151">
        <f>SUM(F14:F16)</f>
        <v>1547.3999999999999</v>
      </c>
      <c r="G13" s="151">
        <f t="shared" ref="G13:H13" si="2">SUM(G14:G16)</f>
        <v>1477</v>
      </c>
      <c r="H13" s="151">
        <f t="shared" si="2"/>
        <v>1477</v>
      </c>
    </row>
    <row r="14" spans="1:9" ht="106.2" thickBot="1" x14ac:dyDescent="0.35">
      <c r="A14" s="152" t="s">
        <v>28</v>
      </c>
      <c r="B14" s="148">
        <v>942</v>
      </c>
      <c r="C14" s="153" t="s">
        <v>144</v>
      </c>
      <c r="D14" s="154" t="s">
        <v>29</v>
      </c>
      <c r="E14" s="154">
        <v>100</v>
      </c>
      <c r="F14" s="155">
        <v>1427.8</v>
      </c>
      <c r="G14" s="155">
        <v>1357.4</v>
      </c>
      <c r="H14" s="155">
        <v>1357.4</v>
      </c>
    </row>
    <row r="15" spans="1:9" ht="40.200000000000003" thickBot="1" x14ac:dyDescent="0.35">
      <c r="A15" s="152" t="s">
        <v>31</v>
      </c>
      <c r="B15" s="140">
        <v>942</v>
      </c>
      <c r="C15" s="153" t="s">
        <v>144</v>
      </c>
      <c r="D15" s="154" t="s">
        <v>29</v>
      </c>
      <c r="E15" s="154">
        <v>200</v>
      </c>
      <c r="F15" s="155">
        <v>119.6</v>
      </c>
      <c r="G15" s="155">
        <v>119.6</v>
      </c>
      <c r="H15" s="155">
        <v>119.6</v>
      </c>
    </row>
    <row r="16" spans="1:9" ht="15" thickBot="1" x14ac:dyDescent="0.35">
      <c r="A16" s="152" t="s">
        <v>32</v>
      </c>
      <c r="B16" s="148">
        <v>942</v>
      </c>
      <c r="C16" s="153" t="s">
        <v>144</v>
      </c>
      <c r="D16" s="154" t="s">
        <v>29</v>
      </c>
      <c r="E16" s="154">
        <v>800</v>
      </c>
      <c r="F16" s="155">
        <v>0</v>
      </c>
      <c r="G16" s="155">
        <v>0</v>
      </c>
      <c r="H16" s="155">
        <v>0</v>
      </c>
    </row>
    <row r="17" spans="1:8" ht="67.2" thickBot="1" x14ac:dyDescent="0.35">
      <c r="A17" s="143" t="s">
        <v>86</v>
      </c>
      <c r="B17" s="140">
        <v>941</v>
      </c>
      <c r="C17" s="156"/>
      <c r="D17" s="157"/>
      <c r="E17" s="157"/>
      <c r="F17" s="146">
        <f>SUM(F18)</f>
        <v>38350.5</v>
      </c>
      <c r="G17" s="146">
        <f t="shared" ref="G17:H17" si="3">SUM(G18)</f>
        <v>40183.199999999997</v>
      </c>
      <c r="H17" s="146">
        <f t="shared" si="3"/>
        <v>47809.8</v>
      </c>
    </row>
    <row r="18" spans="1:8" ht="27" thickBot="1" x14ac:dyDescent="0.35">
      <c r="A18" s="158" t="s">
        <v>3</v>
      </c>
      <c r="B18" s="159">
        <v>941</v>
      </c>
      <c r="C18" s="160" t="s">
        <v>142</v>
      </c>
      <c r="D18" s="161"/>
      <c r="E18" s="161"/>
      <c r="F18" s="162">
        <f>SUM(F19+F22+F26+F32+F35+F29)</f>
        <v>38350.5</v>
      </c>
      <c r="G18" s="162">
        <f t="shared" ref="G18:H18" si="4">SUM(G19+G22+G26+G32+G35+G29)</f>
        <v>40183.199999999997</v>
      </c>
      <c r="H18" s="162">
        <f t="shared" si="4"/>
        <v>47809.8</v>
      </c>
    </row>
    <row r="19" spans="1:8" ht="55.8" thickBot="1" x14ac:dyDescent="0.35">
      <c r="A19" s="147" t="s">
        <v>27</v>
      </c>
      <c r="B19" s="140">
        <v>941</v>
      </c>
      <c r="C19" s="163" t="s">
        <v>143</v>
      </c>
      <c r="D19" s="164"/>
      <c r="E19" s="164"/>
      <c r="F19" s="165">
        <f>SUM(F20)</f>
        <v>2375.6999999999998</v>
      </c>
      <c r="G19" s="165">
        <f t="shared" ref="G19:H20" si="5">SUM(G20)</f>
        <v>2075</v>
      </c>
      <c r="H19" s="165">
        <f t="shared" si="5"/>
        <v>2075</v>
      </c>
    </row>
    <row r="20" spans="1:8" ht="69.599999999999994" thickBot="1" x14ac:dyDescent="0.35">
      <c r="A20" s="147" t="s">
        <v>85</v>
      </c>
      <c r="B20" s="159">
        <v>941</v>
      </c>
      <c r="C20" s="166" t="s">
        <v>143</v>
      </c>
      <c r="D20" s="148" t="s">
        <v>29</v>
      </c>
      <c r="E20" s="148"/>
      <c r="F20" s="167">
        <f>SUM(F21)</f>
        <v>2375.6999999999998</v>
      </c>
      <c r="G20" s="167">
        <f t="shared" si="5"/>
        <v>2075</v>
      </c>
      <c r="H20" s="167">
        <f t="shared" si="5"/>
        <v>2075</v>
      </c>
    </row>
    <row r="21" spans="1:8" ht="106.2" thickBot="1" x14ac:dyDescent="0.35">
      <c r="A21" s="152" t="s">
        <v>28</v>
      </c>
      <c r="B21" s="140">
        <v>941</v>
      </c>
      <c r="C21" s="168" t="s">
        <v>143</v>
      </c>
      <c r="D21" s="142" t="s">
        <v>29</v>
      </c>
      <c r="E21" s="142">
        <v>100</v>
      </c>
      <c r="F21" s="169">
        <v>2375.6999999999998</v>
      </c>
      <c r="G21" s="169">
        <v>2075</v>
      </c>
      <c r="H21" s="169">
        <v>2075</v>
      </c>
    </row>
    <row r="22" spans="1:8" ht="69.599999999999994" thickBot="1" x14ac:dyDescent="0.35">
      <c r="A22" s="147" t="s">
        <v>30</v>
      </c>
      <c r="B22" s="159">
        <v>941</v>
      </c>
      <c r="C22" s="163" t="s">
        <v>145</v>
      </c>
      <c r="D22" s="164"/>
      <c r="E22" s="164"/>
      <c r="F22" s="165">
        <f>SUM(F23)</f>
        <v>11229.9</v>
      </c>
      <c r="G22" s="165">
        <f t="shared" ref="G22:H22" si="6">SUM(G23)</f>
        <v>9893.9</v>
      </c>
      <c r="H22" s="165">
        <f t="shared" si="6"/>
        <v>9893.9</v>
      </c>
    </row>
    <row r="23" spans="1:8" ht="69.599999999999994" thickBot="1" x14ac:dyDescent="0.35">
      <c r="A23" s="147" t="s">
        <v>85</v>
      </c>
      <c r="B23" s="140">
        <v>941</v>
      </c>
      <c r="C23" s="166" t="s">
        <v>145</v>
      </c>
      <c r="D23" s="148" t="s">
        <v>29</v>
      </c>
      <c r="E23" s="148"/>
      <c r="F23" s="167">
        <f>SUM(F24:F25)</f>
        <v>11229.9</v>
      </c>
      <c r="G23" s="167">
        <f t="shared" ref="G23:H23" si="7">SUM(G24:G25)</f>
        <v>9893.9</v>
      </c>
      <c r="H23" s="167">
        <f t="shared" si="7"/>
        <v>9893.9</v>
      </c>
    </row>
    <row r="24" spans="1:8" ht="106.2" thickBot="1" x14ac:dyDescent="0.35">
      <c r="A24" s="152" t="s">
        <v>28</v>
      </c>
      <c r="B24" s="159">
        <v>941</v>
      </c>
      <c r="C24" s="168" t="s">
        <v>145</v>
      </c>
      <c r="D24" s="142" t="s">
        <v>29</v>
      </c>
      <c r="E24" s="142">
        <v>100</v>
      </c>
      <c r="F24" s="169">
        <v>10504</v>
      </c>
      <c r="G24" s="169">
        <v>9168</v>
      </c>
      <c r="H24" s="169">
        <v>9168</v>
      </c>
    </row>
    <row r="25" spans="1:8" ht="40.200000000000003" thickBot="1" x14ac:dyDescent="0.35">
      <c r="A25" s="152" t="s">
        <v>31</v>
      </c>
      <c r="B25" s="140">
        <v>941</v>
      </c>
      <c r="C25" s="168" t="s">
        <v>145</v>
      </c>
      <c r="D25" s="142" t="s">
        <v>29</v>
      </c>
      <c r="E25" s="142">
        <v>200</v>
      </c>
      <c r="F25" s="169">
        <v>725.9</v>
      </c>
      <c r="G25" s="169">
        <v>725.9</v>
      </c>
      <c r="H25" s="169">
        <v>725.9</v>
      </c>
    </row>
    <row r="26" spans="1:8" ht="69.599999999999994" thickBot="1" x14ac:dyDescent="0.35">
      <c r="A26" s="147" t="s">
        <v>33</v>
      </c>
      <c r="B26" s="159">
        <v>941</v>
      </c>
      <c r="C26" s="163" t="s">
        <v>146</v>
      </c>
      <c r="D26" s="164"/>
      <c r="E26" s="164"/>
      <c r="F26" s="165">
        <f>SUM(F27)</f>
        <v>611.9</v>
      </c>
      <c r="G26" s="165">
        <f>SUM(G27)</f>
        <v>539.9</v>
      </c>
      <c r="H26" s="165">
        <f>SUM(H27)</f>
        <v>539.9</v>
      </c>
    </row>
    <row r="27" spans="1:8" ht="55.8" thickBot="1" x14ac:dyDescent="0.35">
      <c r="A27" s="147" t="s">
        <v>87</v>
      </c>
      <c r="B27" s="140">
        <v>941</v>
      </c>
      <c r="C27" s="166" t="s">
        <v>146</v>
      </c>
      <c r="D27" s="148" t="s">
        <v>35</v>
      </c>
      <c r="E27" s="148"/>
      <c r="F27" s="167">
        <f>SUM(F28)</f>
        <v>611.9</v>
      </c>
      <c r="G27" s="167">
        <f t="shared" ref="G27:H27" si="8">SUM(G28)</f>
        <v>539.9</v>
      </c>
      <c r="H27" s="167">
        <f t="shared" si="8"/>
        <v>539.9</v>
      </c>
    </row>
    <row r="28" spans="1:8" ht="15" thickBot="1" x14ac:dyDescent="0.35">
      <c r="A28" s="152" t="s">
        <v>34</v>
      </c>
      <c r="B28" s="159">
        <v>941</v>
      </c>
      <c r="C28" s="168" t="s">
        <v>146</v>
      </c>
      <c r="D28" s="142" t="s">
        <v>35</v>
      </c>
      <c r="E28" s="142">
        <v>500</v>
      </c>
      <c r="F28" s="169">
        <v>611.9</v>
      </c>
      <c r="G28" s="169">
        <v>539.9</v>
      </c>
      <c r="H28" s="169">
        <v>539.9</v>
      </c>
    </row>
    <row r="29" spans="1:8" ht="27" thickBot="1" x14ac:dyDescent="0.35">
      <c r="A29" s="170" t="s">
        <v>140</v>
      </c>
      <c r="B29" s="140">
        <v>941</v>
      </c>
      <c r="C29" s="171" t="s">
        <v>147</v>
      </c>
      <c r="D29" s="172"/>
      <c r="E29" s="172"/>
      <c r="F29" s="165">
        <f>SUM(F30)</f>
        <v>0</v>
      </c>
      <c r="G29" s="165">
        <f t="shared" ref="G29:H30" si="9">SUM(G30)</f>
        <v>0</v>
      </c>
      <c r="H29" s="165">
        <f t="shared" si="9"/>
        <v>0</v>
      </c>
    </row>
    <row r="30" spans="1:8" ht="55.8" thickBot="1" x14ac:dyDescent="0.35">
      <c r="A30" s="147" t="s">
        <v>170</v>
      </c>
      <c r="B30" s="159">
        <v>941</v>
      </c>
      <c r="C30" s="173" t="s">
        <v>147</v>
      </c>
      <c r="D30" s="174" t="s">
        <v>35</v>
      </c>
      <c r="E30" s="174"/>
      <c r="F30" s="167">
        <f>SUM(F31)</f>
        <v>0</v>
      </c>
      <c r="G30" s="167">
        <f t="shared" si="9"/>
        <v>0</v>
      </c>
      <c r="H30" s="167">
        <f t="shared" si="9"/>
        <v>0</v>
      </c>
    </row>
    <row r="31" spans="1:8" ht="15" thickBot="1" x14ac:dyDescent="0.35">
      <c r="A31" s="152" t="s">
        <v>32</v>
      </c>
      <c r="B31" s="140">
        <v>941</v>
      </c>
      <c r="C31" s="175" t="s">
        <v>147</v>
      </c>
      <c r="D31" s="176" t="s">
        <v>35</v>
      </c>
      <c r="E31" s="176">
        <v>800</v>
      </c>
      <c r="F31" s="169">
        <v>0</v>
      </c>
      <c r="G31" s="169">
        <v>0</v>
      </c>
      <c r="H31" s="169">
        <v>0</v>
      </c>
    </row>
    <row r="32" spans="1:8" ht="15" thickBot="1" x14ac:dyDescent="0.35">
      <c r="A32" s="147" t="s">
        <v>7</v>
      </c>
      <c r="B32" s="159">
        <v>941</v>
      </c>
      <c r="C32" s="163" t="s">
        <v>148</v>
      </c>
      <c r="D32" s="164"/>
      <c r="E32" s="164"/>
      <c r="F32" s="165">
        <f>SUM(F33)</f>
        <v>285.8</v>
      </c>
      <c r="G32" s="165">
        <f t="shared" ref="G32:H33" si="10">SUM(G33)</f>
        <v>500</v>
      </c>
      <c r="H32" s="165">
        <f t="shared" si="10"/>
        <v>500</v>
      </c>
    </row>
    <row r="33" spans="1:8" ht="55.8" thickBot="1" x14ac:dyDescent="0.35">
      <c r="A33" s="147" t="s">
        <v>87</v>
      </c>
      <c r="B33" s="140">
        <v>941</v>
      </c>
      <c r="C33" s="166" t="s">
        <v>148</v>
      </c>
      <c r="D33" s="148" t="s">
        <v>35</v>
      </c>
      <c r="E33" s="148"/>
      <c r="F33" s="167">
        <f>SUM(F34)</f>
        <v>285.8</v>
      </c>
      <c r="G33" s="167">
        <f t="shared" si="10"/>
        <v>500</v>
      </c>
      <c r="H33" s="167">
        <f t="shared" si="10"/>
        <v>500</v>
      </c>
    </row>
    <row r="34" spans="1:8" ht="15" thickBot="1" x14ac:dyDescent="0.35">
      <c r="A34" s="152" t="s">
        <v>32</v>
      </c>
      <c r="B34" s="159">
        <v>941</v>
      </c>
      <c r="C34" s="168" t="s">
        <v>148</v>
      </c>
      <c r="D34" s="142" t="s">
        <v>35</v>
      </c>
      <c r="E34" s="142">
        <v>800</v>
      </c>
      <c r="F34" s="169">
        <v>285.8</v>
      </c>
      <c r="G34" s="169">
        <v>500</v>
      </c>
      <c r="H34" s="169">
        <v>500</v>
      </c>
    </row>
    <row r="35" spans="1:8" ht="28.2" thickBot="1" x14ac:dyDescent="0.35">
      <c r="A35" s="147" t="s">
        <v>8</v>
      </c>
      <c r="B35" s="140">
        <v>941</v>
      </c>
      <c r="C35" s="163" t="s">
        <v>149</v>
      </c>
      <c r="D35" s="164"/>
      <c r="E35" s="164"/>
      <c r="F35" s="165">
        <f>SUM(F36+F38+F40+F42)</f>
        <v>23847.200000000004</v>
      </c>
      <c r="G35" s="165">
        <f t="shared" ref="G35:H35" si="11">SUM(G36+G38+G40+G42)</f>
        <v>27174.399999999998</v>
      </c>
      <c r="H35" s="165">
        <f t="shared" si="11"/>
        <v>34801</v>
      </c>
    </row>
    <row r="36" spans="1:8" ht="83.4" thickBot="1" x14ac:dyDescent="0.35">
      <c r="A36" s="147" t="s">
        <v>88</v>
      </c>
      <c r="B36" s="159">
        <v>941</v>
      </c>
      <c r="C36" s="166" t="s">
        <v>149</v>
      </c>
      <c r="D36" s="148" t="s">
        <v>89</v>
      </c>
      <c r="E36" s="148"/>
      <c r="F36" s="167">
        <f>SUM(F37)</f>
        <v>0</v>
      </c>
      <c r="G36" s="167">
        <f t="shared" ref="G36:H36" si="12">SUM(G37)</f>
        <v>0</v>
      </c>
      <c r="H36" s="167">
        <f t="shared" si="12"/>
        <v>0</v>
      </c>
    </row>
    <row r="37" spans="1:8" ht="15" thickBot="1" x14ac:dyDescent="0.35">
      <c r="A37" s="152" t="s">
        <v>32</v>
      </c>
      <c r="B37" s="140">
        <v>941</v>
      </c>
      <c r="C37" s="168" t="s">
        <v>149</v>
      </c>
      <c r="D37" s="142" t="s">
        <v>89</v>
      </c>
      <c r="E37" s="142">
        <v>800</v>
      </c>
      <c r="F37" s="177">
        <v>0</v>
      </c>
      <c r="G37" s="177">
        <v>0</v>
      </c>
      <c r="H37" s="177">
        <v>0</v>
      </c>
    </row>
    <row r="38" spans="1:8" ht="83.4" thickBot="1" x14ac:dyDescent="0.35">
      <c r="A38" s="147" t="s">
        <v>180</v>
      </c>
      <c r="B38" s="159">
        <v>941</v>
      </c>
      <c r="C38" s="166" t="s">
        <v>149</v>
      </c>
      <c r="D38" s="148" t="s">
        <v>90</v>
      </c>
      <c r="E38" s="148"/>
      <c r="F38" s="167">
        <v>40</v>
      </c>
      <c r="G38" s="167">
        <v>40</v>
      </c>
      <c r="H38" s="167">
        <f t="shared" ref="H38" si="13">SUM(H39)</f>
        <v>0</v>
      </c>
    </row>
    <row r="39" spans="1:8" ht="40.200000000000003" thickBot="1" x14ac:dyDescent="0.35">
      <c r="A39" s="152" t="s">
        <v>31</v>
      </c>
      <c r="B39" s="140">
        <v>941</v>
      </c>
      <c r="C39" s="168" t="s">
        <v>149</v>
      </c>
      <c r="D39" s="142" t="s">
        <v>90</v>
      </c>
      <c r="E39" s="142">
        <v>200</v>
      </c>
      <c r="F39" s="169">
        <v>40</v>
      </c>
      <c r="G39" s="169">
        <v>40</v>
      </c>
      <c r="H39" s="169">
        <v>0</v>
      </c>
    </row>
    <row r="40" spans="1:8" ht="111" thickBot="1" x14ac:dyDescent="0.35">
      <c r="A40" s="147" t="s">
        <v>197</v>
      </c>
      <c r="B40" s="159">
        <v>941</v>
      </c>
      <c r="C40" s="166" t="s">
        <v>149</v>
      </c>
      <c r="D40" s="148" t="s">
        <v>91</v>
      </c>
      <c r="E40" s="148"/>
      <c r="F40" s="167">
        <v>0</v>
      </c>
      <c r="G40" s="167">
        <v>0</v>
      </c>
      <c r="H40" s="167">
        <v>0</v>
      </c>
    </row>
    <row r="41" spans="1:8" ht="40.200000000000003" thickBot="1" x14ac:dyDescent="0.35">
      <c r="A41" s="152" t="s">
        <v>31</v>
      </c>
      <c r="B41" s="140">
        <v>941</v>
      </c>
      <c r="C41" s="168" t="s">
        <v>149</v>
      </c>
      <c r="D41" s="142" t="s">
        <v>91</v>
      </c>
      <c r="E41" s="142">
        <v>200</v>
      </c>
      <c r="F41" s="169">
        <v>0</v>
      </c>
      <c r="G41" s="169">
        <v>0</v>
      </c>
      <c r="H41" s="169">
        <v>0</v>
      </c>
    </row>
    <row r="42" spans="1:8" ht="55.8" thickBot="1" x14ac:dyDescent="0.35">
      <c r="A42" s="147" t="s">
        <v>87</v>
      </c>
      <c r="B42" s="159">
        <v>941</v>
      </c>
      <c r="C42" s="166" t="s">
        <v>149</v>
      </c>
      <c r="D42" s="148" t="s">
        <v>35</v>
      </c>
      <c r="E42" s="148"/>
      <c r="F42" s="167">
        <f>SUM(F43:F45)</f>
        <v>23807.200000000004</v>
      </c>
      <c r="G42" s="167">
        <f>SUM(G43:G45)</f>
        <v>27134.399999999998</v>
      </c>
      <c r="H42" s="167">
        <f>SUM(H43:H45)</f>
        <v>34801</v>
      </c>
    </row>
    <row r="43" spans="1:8" ht="106.2" thickBot="1" x14ac:dyDescent="0.35">
      <c r="A43" s="152" t="s">
        <v>28</v>
      </c>
      <c r="B43" s="140">
        <v>941</v>
      </c>
      <c r="C43" s="168" t="s">
        <v>149</v>
      </c>
      <c r="D43" s="142" t="s">
        <v>35</v>
      </c>
      <c r="E43" s="142">
        <v>100</v>
      </c>
      <c r="F43" s="169">
        <v>18483.900000000001</v>
      </c>
      <c r="G43" s="169">
        <v>16181.6</v>
      </c>
      <c r="H43" s="169">
        <v>16181.6</v>
      </c>
    </row>
    <row r="44" spans="1:8" ht="40.200000000000003" thickBot="1" x14ac:dyDescent="0.35">
      <c r="A44" s="152" t="s">
        <v>31</v>
      </c>
      <c r="B44" s="159">
        <v>941</v>
      </c>
      <c r="C44" s="168" t="s">
        <v>149</v>
      </c>
      <c r="D44" s="142" t="s">
        <v>35</v>
      </c>
      <c r="E44" s="142">
        <v>200</v>
      </c>
      <c r="F44" s="169">
        <v>3934.9</v>
      </c>
      <c r="G44" s="169">
        <v>2920</v>
      </c>
      <c r="H44" s="169">
        <v>3010</v>
      </c>
    </row>
    <row r="45" spans="1:8" ht="15" thickBot="1" x14ac:dyDescent="0.35">
      <c r="A45" s="178" t="s">
        <v>32</v>
      </c>
      <c r="B45" s="140">
        <v>941</v>
      </c>
      <c r="C45" s="168" t="s">
        <v>149</v>
      </c>
      <c r="D45" s="142" t="s">
        <v>35</v>
      </c>
      <c r="E45" s="142">
        <v>800</v>
      </c>
      <c r="F45" s="169">
        <v>1388.4</v>
      </c>
      <c r="G45" s="169">
        <v>8032.8</v>
      </c>
      <c r="H45" s="169">
        <v>15609.4</v>
      </c>
    </row>
    <row r="46" spans="1:8" ht="40.200000000000003" thickBot="1" x14ac:dyDescent="0.35">
      <c r="A46" s="158" t="s">
        <v>9</v>
      </c>
      <c r="B46" s="159">
        <v>941</v>
      </c>
      <c r="C46" s="160" t="s">
        <v>150</v>
      </c>
      <c r="D46" s="161"/>
      <c r="E46" s="161"/>
      <c r="F46" s="162">
        <f>SUM(F47+F54+F65)</f>
        <v>2677.3</v>
      </c>
      <c r="G46" s="162">
        <f t="shared" ref="G46:H46" si="14">SUM(G47+G54+G65)</f>
        <v>2474</v>
      </c>
      <c r="H46" s="162">
        <f t="shared" si="14"/>
        <v>2474</v>
      </c>
    </row>
    <row r="47" spans="1:8" ht="15" thickBot="1" x14ac:dyDescent="0.35">
      <c r="A47" s="147" t="s">
        <v>79</v>
      </c>
      <c r="B47" s="140">
        <v>941</v>
      </c>
      <c r="C47" s="163" t="s">
        <v>151</v>
      </c>
      <c r="D47" s="164"/>
      <c r="E47" s="164"/>
      <c r="F47" s="167">
        <f>SUM(F48+F51)</f>
        <v>1170</v>
      </c>
      <c r="G47" s="167">
        <f t="shared" ref="G47:H47" si="15">SUM(G48+G51)</f>
        <v>1170</v>
      </c>
      <c r="H47" s="167">
        <f t="shared" si="15"/>
        <v>1170</v>
      </c>
    </row>
    <row r="48" spans="1:8" ht="166.2" thickBot="1" x14ac:dyDescent="0.35">
      <c r="A48" s="179" t="s">
        <v>179</v>
      </c>
      <c r="B48" s="159">
        <v>941</v>
      </c>
      <c r="C48" s="166" t="s">
        <v>151</v>
      </c>
      <c r="D48" s="148" t="s">
        <v>93</v>
      </c>
      <c r="E48" s="148"/>
      <c r="F48" s="167">
        <f>SUM(F49:F50)</f>
        <v>1170</v>
      </c>
      <c r="G48" s="167">
        <f t="shared" ref="G48:H48" si="16">SUM(G49:G50)</f>
        <v>1170</v>
      </c>
      <c r="H48" s="167">
        <f t="shared" si="16"/>
        <v>0</v>
      </c>
    </row>
    <row r="49" spans="1:8" ht="40.200000000000003" thickBot="1" x14ac:dyDescent="0.35">
      <c r="A49" s="180" t="s">
        <v>31</v>
      </c>
      <c r="B49" s="140">
        <v>941</v>
      </c>
      <c r="C49" s="168" t="s">
        <v>151</v>
      </c>
      <c r="D49" s="142" t="s">
        <v>93</v>
      </c>
      <c r="E49" s="142">
        <v>200</v>
      </c>
      <c r="F49" s="169">
        <v>1170</v>
      </c>
      <c r="G49" s="169">
        <v>1170</v>
      </c>
      <c r="H49" s="169">
        <v>0</v>
      </c>
    </row>
    <row r="50" spans="1:8" ht="15" thickBot="1" x14ac:dyDescent="0.35">
      <c r="A50" s="181" t="s">
        <v>32</v>
      </c>
      <c r="B50" s="159">
        <v>941</v>
      </c>
      <c r="C50" s="168" t="s">
        <v>151</v>
      </c>
      <c r="D50" s="142" t="s">
        <v>93</v>
      </c>
      <c r="E50" s="142">
        <v>800</v>
      </c>
      <c r="F50" s="169">
        <v>0</v>
      </c>
      <c r="G50" s="169">
        <v>0</v>
      </c>
      <c r="H50" s="169">
        <v>0</v>
      </c>
    </row>
    <row r="51" spans="1:8" ht="55.8" thickBot="1" x14ac:dyDescent="0.35">
      <c r="A51" s="179" t="s">
        <v>94</v>
      </c>
      <c r="B51" s="140">
        <v>941</v>
      </c>
      <c r="C51" s="166" t="s">
        <v>151</v>
      </c>
      <c r="D51" s="148" t="s">
        <v>35</v>
      </c>
      <c r="E51" s="159"/>
      <c r="F51" s="182">
        <f>SUM(F52:F53)</f>
        <v>0</v>
      </c>
      <c r="G51" s="182">
        <f t="shared" ref="G51:H51" si="17">SUM(G52:G53)</f>
        <v>0</v>
      </c>
      <c r="H51" s="182">
        <f t="shared" si="17"/>
        <v>1170</v>
      </c>
    </row>
    <row r="52" spans="1:8" ht="40.200000000000003" thickBot="1" x14ac:dyDescent="0.35">
      <c r="A52" s="180" t="s">
        <v>31</v>
      </c>
      <c r="B52" s="159">
        <v>941</v>
      </c>
      <c r="C52" s="168" t="s">
        <v>151</v>
      </c>
      <c r="D52" s="142" t="s">
        <v>35</v>
      </c>
      <c r="E52" s="142">
        <v>200</v>
      </c>
      <c r="F52" s="169">
        <v>0</v>
      </c>
      <c r="G52" s="169">
        <v>0</v>
      </c>
      <c r="H52" s="169">
        <v>1170</v>
      </c>
    </row>
    <row r="53" spans="1:8" ht="15" thickBot="1" x14ac:dyDescent="0.35">
      <c r="A53" s="181" t="s">
        <v>32</v>
      </c>
      <c r="B53" s="140">
        <v>941</v>
      </c>
      <c r="C53" s="168" t="s">
        <v>151</v>
      </c>
      <c r="D53" s="142" t="s">
        <v>35</v>
      </c>
      <c r="E53" s="142">
        <v>800</v>
      </c>
      <c r="F53" s="169">
        <v>0</v>
      </c>
      <c r="G53" s="169">
        <v>0</v>
      </c>
      <c r="H53" s="169">
        <v>0</v>
      </c>
    </row>
    <row r="54" spans="1:8" ht="15" thickBot="1" x14ac:dyDescent="0.35">
      <c r="A54" s="183" t="s">
        <v>95</v>
      </c>
      <c r="B54" s="159">
        <v>941</v>
      </c>
      <c r="C54" s="184" t="s">
        <v>152</v>
      </c>
      <c r="D54" s="185"/>
      <c r="E54" s="185"/>
      <c r="F54" s="182">
        <f>SUM(F58+F61+F55)</f>
        <v>497.3</v>
      </c>
      <c r="G54" s="182">
        <f t="shared" ref="G54:H54" si="18">SUM(G58+G61+G55)</f>
        <v>294</v>
      </c>
      <c r="H54" s="182">
        <f t="shared" si="18"/>
        <v>294</v>
      </c>
    </row>
    <row r="55" spans="1:8" ht="166.2" thickBot="1" x14ac:dyDescent="0.35">
      <c r="A55" s="179" t="s">
        <v>181</v>
      </c>
      <c r="B55" s="140">
        <v>941</v>
      </c>
      <c r="C55" s="166" t="s">
        <v>152</v>
      </c>
      <c r="D55" s="148" t="s">
        <v>93</v>
      </c>
      <c r="E55" s="148"/>
      <c r="F55" s="182">
        <f>SUM(F56:F57)</f>
        <v>0</v>
      </c>
      <c r="G55" s="182">
        <f t="shared" ref="G55:H55" si="19">SUM(G56:G57)</f>
        <v>0</v>
      </c>
      <c r="H55" s="182">
        <f t="shared" si="19"/>
        <v>0</v>
      </c>
    </row>
    <row r="56" spans="1:8" ht="40.200000000000003" thickBot="1" x14ac:dyDescent="0.35">
      <c r="A56" s="180" t="s">
        <v>31</v>
      </c>
      <c r="B56" s="159">
        <v>941</v>
      </c>
      <c r="C56" s="168" t="s">
        <v>152</v>
      </c>
      <c r="D56" s="142" t="s">
        <v>93</v>
      </c>
      <c r="E56" s="142">
        <v>200</v>
      </c>
      <c r="F56" s="169">
        <v>0</v>
      </c>
      <c r="G56" s="169">
        <v>0</v>
      </c>
      <c r="H56" s="169">
        <v>0</v>
      </c>
    </row>
    <row r="57" spans="1:8" ht="15" thickBot="1" x14ac:dyDescent="0.35">
      <c r="A57" s="181" t="s">
        <v>32</v>
      </c>
      <c r="B57" s="140">
        <v>941</v>
      </c>
      <c r="C57" s="168" t="s">
        <v>152</v>
      </c>
      <c r="D57" s="142" t="s">
        <v>93</v>
      </c>
      <c r="E57" s="142">
        <v>800</v>
      </c>
      <c r="F57" s="169">
        <v>0</v>
      </c>
      <c r="G57" s="169">
        <v>0</v>
      </c>
      <c r="H57" s="169">
        <v>0</v>
      </c>
    </row>
    <row r="58" spans="1:8" ht="111" thickBot="1" x14ac:dyDescent="0.35">
      <c r="A58" s="186" t="s">
        <v>178</v>
      </c>
      <c r="B58" s="159">
        <v>941</v>
      </c>
      <c r="C58" s="166" t="s">
        <v>152</v>
      </c>
      <c r="D58" s="148" t="s">
        <v>37</v>
      </c>
      <c r="E58" s="148"/>
      <c r="F58" s="167">
        <f>SUM(F59:F60)</f>
        <v>294</v>
      </c>
      <c r="G58" s="167">
        <f t="shared" ref="G58:H58" si="20">SUM(G59:G60)</f>
        <v>294</v>
      </c>
      <c r="H58" s="167">
        <f t="shared" si="20"/>
        <v>0</v>
      </c>
    </row>
    <row r="59" spans="1:8" ht="40.200000000000003" thickBot="1" x14ac:dyDescent="0.35">
      <c r="A59" s="180" t="s">
        <v>31</v>
      </c>
      <c r="B59" s="140">
        <v>941</v>
      </c>
      <c r="C59" s="168" t="s">
        <v>152</v>
      </c>
      <c r="D59" s="142" t="s">
        <v>37</v>
      </c>
      <c r="E59" s="142">
        <v>200</v>
      </c>
      <c r="F59" s="169">
        <v>134</v>
      </c>
      <c r="G59" s="169">
        <v>134</v>
      </c>
      <c r="H59" s="169">
        <v>0</v>
      </c>
    </row>
    <row r="60" spans="1:8" ht="15" thickBot="1" x14ac:dyDescent="0.35">
      <c r="A60" s="181" t="s">
        <v>32</v>
      </c>
      <c r="B60" s="159">
        <v>941</v>
      </c>
      <c r="C60" s="168" t="s">
        <v>152</v>
      </c>
      <c r="D60" s="142" t="s">
        <v>37</v>
      </c>
      <c r="E60" s="142">
        <v>800</v>
      </c>
      <c r="F60" s="169">
        <v>160</v>
      </c>
      <c r="G60" s="169">
        <v>160</v>
      </c>
      <c r="H60" s="169">
        <v>0</v>
      </c>
    </row>
    <row r="61" spans="1:8" ht="55.8" thickBot="1" x14ac:dyDescent="0.35">
      <c r="A61" s="179" t="s">
        <v>94</v>
      </c>
      <c r="B61" s="159">
        <v>941</v>
      </c>
      <c r="C61" s="166" t="s">
        <v>152</v>
      </c>
      <c r="D61" s="148" t="s">
        <v>35</v>
      </c>
      <c r="E61" s="148"/>
      <c r="F61" s="167">
        <f>SUM(F62:F64)</f>
        <v>203.3</v>
      </c>
      <c r="G61" s="167">
        <f t="shared" ref="G61:H61" si="21">SUM(G62:G64)</f>
        <v>0</v>
      </c>
      <c r="H61" s="167">
        <f t="shared" si="21"/>
        <v>294</v>
      </c>
    </row>
    <row r="62" spans="1:8" ht="40.200000000000003" thickBot="1" x14ac:dyDescent="0.35">
      <c r="A62" s="180" t="s">
        <v>31</v>
      </c>
      <c r="B62" s="140">
        <v>941</v>
      </c>
      <c r="C62" s="168" t="s">
        <v>152</v>
      </c>
      <c r="D62" s="142" t="s">
        <v>35</v>
      </c>
      <c r="E62" s="142">
        <v>200</v>
      </c>
      <c r="F62" s="169">
        <v>0</v>
      </c>
      <c r="G62" s="169">
        <v>0</v>
      </c>
      <c r="H62" s="169">
        <v>294</v>
      </c>
    </row>
    <row r="63" spans="1:8" ht="15" thickBot="1" x14ac:dyDescent="0.35">
      <c r="A63" s="180" t="s">
        <v>34</v>
      </c>
      <c r="B63" s="159">
        <v>941</v>
      </c>
      <c r="C63" s="168" t="s">
        <v>152</v>
      </c>
      <c r="D63" s="142" t="s">
        <v>35</v>
      </c>
      <c r="E63" s="142">
        <v>500</v>
      </c>
      <c r="F63" s="169">
        <v>203.3</v>
      </c>
      <c r="G63" s="169">
        <v>0</v>
      </c>
      <c r="H63" s="169">
        <v>0</v>
      </c>
    </row>
    <row r="64" spans="1:8" ht="15" thickBot="1" x14ac:dyDescent="0.35">
      <c r="A64" s="180" t="s">
        <v>32</v>
      </c>
      <c r="B64" s="140">
        <v>941</v>
      </c>
      <c r="C64" s="168" t="s">
        <v>152</v>
      </c>
      <c r="D64" s="142" t="s">
        <v>35</v>
      </c>
      <c r="E64" s="142">
        <v>800</v>
      </c>
      <c r="F64" s="169"/>
      <c r="G64" s="169"/>
      <c r="H64" s="169"/>
    </row>
    <row r="65" spans="1:8" ht="55.8" thickBot="1" x14ac:dyDescent="0.35">
      <c r="A65" s="179" t="s">
        <v>10</v>
      </c>
      <c r="B65" s="159">
        <v>941</v>
      </c>
      <c r="C65" s="163" t="s">
        <v>153</v>
      </c>
      <c r="D65" s="164"/>
      <c r="E65" s="164"/>
      <c r="F65" s="167">
        <f>SUM(F66+F68)</f>
        <v>1010</v>
      </c>
      <c r="G65" s="167">
        <f t="shared" ref="G65:H65" si="22">SUM(G66+G68)</f>
        <v>1010</v>
      </c>
      <c r="H65" s="167">
        <f t="shared" si="22"/>
        <v>1010</v>
      </c>
    </row>
    <row r="66" spans="1:8" ht="111" thickBot="1" x14ac:dyDescent="0.35">
      <c r="A66" s="179" t="s">
        <v>196</v>
      </c>
      <c r="B66" s="140">
        <v>941</v>
      </c>
      <c r="C66" s="166" t="s">
        <v>153</v>
      </c>
      <c r="D66" s="148" t="s">
        <v>38</v>
      </c>
      <c r="E66" s="148"/>
      <c r="F66" s="167">
        <f>SUM(F67)</f>
        <v>1010</v>
      </c>
      <c r="G66" s="167">
        <f t="shared" ref="G66:H66" si="23">SUM(G67)</f>
        <v>1010</v>
      </c>
      <c r="H66" s="167">
        <f t="shared" si="23"/>
        <v>1010</v>
      </c>
    </row>
    <row r="67" spans="1:8" ht="40.200000000000003" thickBot="1" x14ac:dyDescent="0.35">
      <c r="A67" s="180" t="s">
        <v>31</v>
      </c>
      <c r="B67" s="159">
        <v>941</v>
      </c>
      <c r="C67" s="168" t="s">
        <v>153</v>
      </c>
      <c r="D67" s="142" t="s">
        <v>38</v>
      </c>
      <c r="E67" s="142">
        <v>200</v>
      </c>
      <c r="F67" s="169">
        <v>1010</v>
      </c>
      <c r="G67" s="169">
        <v>1010</v>
      </c>
      <c r="H67" s="169">
        <v>1010</v>
      </c>
    </row>
    <row r="68" spans="1:8" ht="55.8" thickBot="1" x14ac:dyDescent="0.35">
      <c r="A68" s="179" t="s">
        <v>94</v>
      </c>
      <c r="B68" s="140">
        <v>941</v>
      </c>
      <c r="C68" s="166" t="s">
        <v>153</v>
      </c>
      <c r="D68" s="148" t="s">
        <v>35</v>
      </c>
      <c r="E68" s="142"/>
      <c r="F68" s="167">
        <f>SUM(F69)</f>
        <v>0</v>
      </c>
      <c r="G68" s="167">
        <f t="shared" ref="G68:H68" si="24">SUM(G69)</f>
        <v>0</v>
      </c>
      <c r="H68" s="167">
        <f t="shared" si="24"/>
        <v>0</v>
      </c>
    </row>
    <row r="69" spans="1:8" ht="40.200000000000003" thickBot="1" x14ac:dyDescent="0.35">
      <c r="A69" s="180" t="s">
        <v>31</v>
      </c>
      <c r="B69" s="159">
        <v>941</v>
      </c>
      <c r="C69" s="168" t="s">
        <v>153</v>
      </c>
      <c r="D69" s="142" t="s">
        <v>35</v>
      </c>
      <c r="E69" s="142">
        <v>200</v>
      </c>
      <c r="F69" s="169">
        <v>0</v>
      </c>
      <c r="G69" s="169">
        <v>0</v>
      </c>
      <c r="H69" s="169">
        <v>0</v>
      </c>
    </row>
    <row r="70" spans="1:8" ht="15" thickBot="1" x14ac:dyDescent="0.35">
      <c r="A70" s="187" t="s">
        <v>11</v>
      </c>
      <c r="B70" s="140">
        <v>941</v>
      </c>
      <c r="C70" s="160" t="s">
        <v>154</v>
      </c>
      <c r="D70" s="161"/>
      <c r="E70" s="161"/>
      <c r="F70" s="162">
        <f>SUM(F71+F75+F78+F88)</f>
        <v>61222.000000000007</v>
      </c>
      <c r="G70" s="162">
        <f t="shared" ref="G70:H70" si="25">SUM(G71+G75+G78+G88)</f>
        <v>89738.099999999991</v>
      </c>
      <c r="H70" s="162">
        <f t="shared" si="25"/>
        <v>88888.5</v>
      </c>
    </row>
    <row r="71" spans="1:8" ht="28.2" thickBot="1" x14ac:dyDescent="0.35">
      <c r="A71" s="188" t="s">
        <v>81</v>
      </c>
      <c r="B71" s="159">
        <v>941</v>
      </c>
      <c r="C71" s="189" t="s">
        <v>155</v>
      </c>
      <c r="D71" s="190"/>
      <c r="E71" s="190"/>
      <c r="F71" s="191">
        <f>SUM(F72)</f>
        <v>1110</v>
      </c>
      <c r="G71" s="191">
        <f t="shared" ref="G71:H71" si="26">SUM(G72)</f>
        <v>1110</v>
      </c>
      <c r="H71" s="191">
        <f t="shared" si="26"/>
        <v>1110</v>
      </c>
    </row>
    <row r="72" spans="1:8" ht="55.8" thickBot="1" x14ac:dyDescent="0.35">
      <c r="A72" s="147" t="s">
        <v>94</v>
      </c>
      <c r="B72" s="140">
        <v>941</v>
      </c>
      <c r="C72" s="166" t="s">
        <v>155</v>
      </c>
      <c r="D72" s="148" t="s">
        <v>35</v>
      </c>
      <c r="E72" s="148"/>
      <c r="F72" s="167">
        <f>SUM(F73:F74)</f>
        <v>1110</v>
      </c>
      <c r="G72" s="167">
        <f t="shared" ref="G72:H72" si="27">SUM(G73:G74)</f>
        <v>1110</v>
      </c>
      <c r="H72" s="167">
        <f t="shared" si="27"/>
        <v>1110</v>
      </c>
    </row>
    <row r="73" spans="1:8" ht="40.200000000000003" thickBot="1" x14ac:dyDescent="0.35">
      <c r="A73" s="152" t="s">
        <v>31</v>
      </c>
      <c r="B73" s="159">
        <v>941</v>
      </c>
      <c r="C73" s="168" t="s">
        <v>155</v>
      </c>
      <c r="D73" s="142" t="s">
        <v>35</v>
      </c>
      <c r="E73" s="142">
        <v>200</v>
      </c>
      <c r="F73" s="169">
        <v>1000</v>
      </c>
      <c r="G73" s="169">
        <v>1000</v>
      </c>
      <c r="H73" s="169">
        <v>1000</v>
      </c>
    </row>
    <row r="74" spans="1:8" ht="15" thickBot="1" x14ac:dyDescent="0.35">
      <c r="A74" s="152" t="s">
        <v>32</v>
      </c>
      <c r="B74" s="140">
        <v>941</v>
      </c>
      <c r="C74" s="168" t="s">
        <v>155</v>
      </c>
      <c r="D74" s="142" t="s">
        <v>35</v>
      </c>
      <c r="E74" s="142">
        <v>800</v>
      </c>
      <c r="F74" s="169">
        <v>110</v>
      </c>
      <c r="G74" s="169">
        <v>110</v>
      </c>
      <c r="H74" s="169">
        <v>110</v>
      </c>
    </row>
    <row r="75" spans="1:8" ht="15" thickBot="1" x14ac:dyDescent="0.35">
      <c r="A75" s="188" t="s">
        <v>82</v>
      </c>
      <c r="B75" s="159">
        <v>941</v>
      </c>
      <c r="C75" s="189" t="s">
        <v>156</v>
      </c>
      <c r="D75" s="190"/>
      <c r="E75" s="190"/>
      <c r="F75" s="191">
        <f>SUM(F76)</f>
        <v>82.4</v>
      </c>
      <c r="G75" s="191">
        <f t="shared" ref="G75:H76" si="28">SUM(G76)</f>
        <v>82.4</v>
      </c>
      <c r="H75" s="191">
        <f t="shared" si="28"/>
        <v>82.4</v>
      </c>
    </row>
    <row r="76" spans="1:8" ht="55.8" thickBot="1" x14ac:dyDescent="0.35">
      <c r="A76" s="147" t="s">
        <v>94</v>
      </c>
      <c r="B76" s="140">
        <v>941</v>
      </c>
      <c r="C76" s="166" t="s">
        <v>156</v>
      </c>
      <c r="D76" s="148" t="s">
        <v>35</v>
      </c>
      <c r="E76" s="148"/>
      <c r="F76" s="167">
        <f>SUM(F77)</f>
        <v>82.4</v>
      </c>
      <c r="G76" s="167">
        <f t="shared" si="28"/>
        <v>82.4</v>
      </c>
      <c r="H76" s="167">
        <f t="shared" si="28"/>
        <v>82.4</v>
      </c>
    </row>
    <row r="77" spans="1:8" ht="15" thickBot="1" x14ac:dyDescent="0.35">
      <c r="A77" s="178" t="s">
        <v>32</v>
      </c>
      <c r="B77" s="159">
        <v>941</v>
      </c>
      <c r="C77" s="168" t="s">
        <v>156</v>
      </c>
      <c r="D77" s="142" t="s">
        <v>35</v>
      </c>
      <c r="E77" s="142">
        <v>800</v>
      </c>
      <c r="F77" s="169">
        <v>82.4</v>
      </c>
      <c r="G77" s="169">
        <v>82.4</v>
      </c>
      <c r="H77" s="169">
        <v>82.4</v>
      </c>
    </row>
    <row r="78" spans="1:8" ht="28.2" thickBot="1" x14ac:dyDescent="0.35">
      <c r="A78" s="188" t="s">
        <v>12</v>
      </c>
      <c r="B78" s="140">
        <v>941</v>
      </c>
      <c r="C78" s="189" t="s">
        <v>157</v>
      </c>
      <c r="D78" s="190"/>
      <c r="E78" s="190"/>
      <c r="F78" s="191">
        <f>SUM(F79+F81+F84)</f>
        <v>59029.600000000006</v>
      </c>
      <c r="G78" s="191">
        <f>SUM(G79+G81+G84)</f>
        <v>87545.7</v>
      </c>
      <c r="H78" s="191">
        <f>SUM(H79+H81+H84)</f>
        <v>86696.1</v>
      </c>
    </row>
    <row r="79" spans="1:8" ht="111" thickBot="1" x14ac:dyDescent="0.35">
      <c r="A79" s="192" t="s">
        <v>216</v>
      </c>
      <c r="B79" s="159">
        <v>941</v>
      </c>
      <c r="C79" s="193" t="s">
        <v>157</v>
      </c>
      <c r="D79" s="194" t="s">
        <v>39</v>
      </c>
      <c r="E79" s="194"/>
      <c r="F79" s="195">
        <f>SUM(F80)</f>
        <v>100</v>
      </c>
      <c r="G79" s="195">
        <f t="shared" ref="G79:H79" si="29">SUM(G80)</f>
        <v>100</v>
      </c>
      <c r="H79" s="195">
        <f t="shared" si="29"/>
        <v>100</v>
      </c>
    </row>
    <row r="80" spans="1:8" ht="40.200000000000003" thickBot="1" x14ac:dyDescent="0.35">
      <c r="A80" s="152" t="s">
        <v>31</v>
      </c>
      <c r="B80" s="140">
        <v>941</v>
      </c>
      <c r="C80" s="168" t="s">
        <v>157</v>
      </c>
      <c r="D80" s="142" t="s">
        <v>39</v>
      </c>
      <c r="E80" s="142">
        <v>200</v>
      </c>
      <c r="F80" s="169">
        <v>100</v>
      </c>
      <c r="G80" s="169">
        <v>100</v>
      </c>
      <c r="H80" s="169">
        <v>100</v>
      </c>
    </row>
    <row r="81" spans="1:8" ht="124.8" thickBot="1" x14ac:dyDescent="0.35">
      <c r="A81" s="147" t="s">
        <v>177</v>
      </c>
      <c r="B81" s="159">
        <v>941</v>
      </c>
      <c r="C81" s="166" t="s">
        <v>157</v>
      </c>
      <c r="D81" s="148" t="s">
        <v>99</v>
      </c>
      <c r="E81" s="148"/>
      <c r="F81" s="167">
        <f>SUM(F82:F83)</f>
        <v>58848.800000000003</v>
      </c>
      <c r="G81" s="167">
        <f t="shared" ref="G81:H81" si="30">SUM(G82:G83)</f>
        <v>87445.7</v>
      </c>
      <c r="H81" s="167">
        <f t="shared" si="30"/>
        <v>0</v>
      </c>
    </row>
    <row r="82" spans="1:8" ht="40.200000000000003" thickBot="1" x14ac:dyDescent="0.35">
      <c r="A82" s="152" t="s">
        <v>31</v>
      </c>
      <c r="B82" s="140">
        <v>941</v>
      </c>
      <c r="C82" s="168" t="s">
        <v>157</v>
      </c>
      <c r="D82" s="142" t="s">
        <v>99</v>
      </c>
      <c r="E82" s="142">
        <v>200</v>
      </c>
      <c r="F82" s="169">
        <v>58848.800000000003</v>
      </c>
      <c r="G82" s="169">
        <v>87445.7</v>
      </c>
      <c r="H82" s="169">
        <v>0</v>
      </c>
    </row>
    <row r="83" spans="1:8" ht="15" thickBot="1" x14ac:dyDescent="0.35">
      <c r="A83" s="152" t="s">
        <v>32</v>
      </c>
      <c r="B83" s="159">
        <v>941</v>
      </c>
      <c r="C83" s="168" t="s">
        <v>157</v>
      </c>
      <c r="D83" s="142" t="s">
        <v>99</v>
      </c>
      <c r="E83" s="142">
        <v>800</v>
      </c>
      <c r="F83" s="169">
        <v>0</v>
      </c>
      <c r="G83" s="169">
        <v>0</v>
      </c>
      <c r="H83" s="169">
        <v>0</v>
      </c>
    </row>
    <row r="84" spans="1:8" ht="55.8" thickBot="1" x14ac:dyDescent="0.35">
      <c r="A84" s="147" t="s">
        <v>94</v>
      </c>
      <c r="B84" s="140">
        <v>941</v>
      </c>
      <c r="C84" s="166" t="s">
        <v>157</v>
      </c>
      <c r="D84" s="148" t="s">
        <v>35</v>
      </c>
      <c r="E84" s="148"/>
      <c r="F84" s="167">
        <f>SUM(F85:F87)</f>
        <v>80.8</v>
      </c>
      <c r="G84" s="167">
        <f t="shared" ref="G84:H84" si="31">SUM(G85:G87)</f>
        <v>0</v>
      </c>
      <c r="H84" s="167">
        <f t="shared" si="31"/>
        <v>86596.1</v>
      </c>
    </row>
    <row r="85" spans="1:8" ht="40.200000000000003" thickBot="1" x14ac:dyDescent="0.35">
      <c r="A85" s="152" t="s">
        <v>31</v>
      </c>
      <c r="B85" s="159">
        <v>941</v>
      </c>
      <c r="C85" s="168" t="s">
        <v>157</v>
      </c>
      <c r="D85" s="142" t="s">
        <v>35</v>
      </c>
      <c r="E85" s="142">
        <v>200</v>
      </c>
      <c r="F85" s="169">
        <v>0</v>
      </c>
      <c r="G85" s="169">
        <v>0</v>
      </c>
      <c r="H85" s="169">
        <v>86596.1</v>
      </c>
    </row>
    <row r="86" spans="1:8" ht="15" thickBot="1" x14ac:dyDescent="0.35">
      <c r="A86" s="152" t="s">
        <v>34</v>
      </c>
      <c r="B86" s="140">
        <v>941</v>
      </c>
      <c r="C86" s="168" t="s">
        <v>157</v>
      </c>
      <c r="D86" s="142" t="s">
        <v>35</v>
      </c>
      <c r="E86" s="142">
        <v>500</v>
      </c>
      <c r="F86" s="169">
        <v>80.8</v>
      </c>
      <c r="G86" s="169">
        <v>0</v>
      </c>
      <c r="H86" s="169">
        <v>0</v>
      </c>
    </row>
    <row r="87" spans="1:8" ht="15" thickBot="1" x14ac:dyDescent="0.35">
      <c r="A87" s="152" t="s">
        <v>32</v>
      </c>
      <c r="B87" s="159">
        <v>941</v>
      </c>
      <c r="C87" s="168" t="s">
        <v>157</v>
      </c>
      <c r="D87" s="142" t="s">
        <v>35</v>
      </c>
      <c r="E87" s="142">
        <v>800</v>
      </c>
      <c r="F87" s="169">
        <v>0</v>
      </c>
      <c r="G87" s="169">
        <v>0</v>
      </c>
      <c r="H87" s="169">
        <v>0</v>
      </c>
    </row>
    <row r="88" spans="1:8" ht="28.2" thickBot="1" x14ac:dyDescent="0.35">
      <c r="A88" s="188" t="s">
        <v>13</v>
      </c>
      <c r="B88" s="140">
        <v>941</v>
      </c>
      <c r="C88" s="189" t="s">
        <v>158</v>
      </c>
      <c r="D88" s="190"/>
      <c r="E88" s="190"/>
      <c r="F88" s="191">
        <f>SUM(F89)</f>
        <v>1000</v>
      </c>
      <c r="G88" s="191">
        <f t="shared" ref="G88:H89" si="32">SUM(G89)</f>
        <v>1000</v>
      </c>
      <c r="H88" s="191">
        <f t="shared" si="32"/>
        <v>1000</v>
      </c>
    </row>
    <row r="89" spans="1:8" ht="55.8" thickBot="1" x14ac:dyDescent="0.35">
      <c r="A89" s="147" t="s">
        <v>94</v>
      </c>
      <c r="B89" s="159">
        <v>941</v>
      </c>
      <c r="C89" s="166" t="s">
        <v>158</v>
      </c>
      <c r="D89" s="148" t="s">
        <v>35</v>
      </c>
      <c r="E89" s="148"/>
      <c r="F89" s="167">
        <f>SUM(F90)</f>
        <v>1000</v>
      </c>
      <c r="G89" s="167">
        <f t="shared" si="32"/>
        <v>1000</v>
      </c>
      <c r="H89" s="167">
        <f t="shared" si="32"/>
        <v>1000</v>
      </c>
    </row>
    <row r="90" spans="1:8" ht="40.200000000000003" thickBot="1" x14ac:dyDescent="0.35">
      <c r="A90" s="152" t="s">
        <v>31</v>
      </c>
      <c r="B90" s="140">
        <v>941</v>
      </c>
      <c r="C90" s="168" t="s">
        <v>158</v>
      </c>
      <c r="D90" s="142" t="s">
        <v>35</v>
      </c>
      <c r="E90" s="142">
        <v>200</v>
      </c>
      <c r="F90" s="169">
        <v>1000</v>
      </c>
      <c r="G90" s="169">
        <v>1000</v>
      </c>
      <c r="H90" s="169">
        <v>1000</v>
      </c>
    </row>
    <row r="91" spans="1:8" ht="27" thickBot="1" x14ac:dyDescent="0.35">
      <c r="A91" s="187" t="s">
        <v>14</v>
      </c>
      <c r="B91" s="159">
        <v>941</v>
      </c>
      <c r="C91" s="160" t="s">
        <v>159</v>
      </c>
      <c r="D91" s="196"/>
      <c r="E91" s="196"/>
      <c r="F91" s="162">
        <f>SUM(F92+F99+F106)</f>
        <v>185008.6</v>
      </c>
      <c r="G91" s="162">
        <f t="shared" ref="G91:H91" si="33">SUM(G92+G99+G106)</f>
        <v>103735.3</v>
      </c>
      <c r="H91" s="162">
        <f t="shared" si="33"/>
        <v>109736.4</v>
      </c>
    </row>
    <row r="92" spans="1:8" ht="15" thickBot="1" x14ac:dyDescent="0.35">
      <c r="A92" s="188" t="s">
        <v>83</v>
      </c>
      <c r="B92" s="140">
        <v>941</v>
      </c>
      <c r="C92" s="189" t="s">
        <v>160</v>
      </c>
      <c r="D92" s="190"/>
      <c r="E92" s="190"/>
      <c r="F92" s="191">
        <f>SUM(F93+F96)</f>
        <v>36874.6</v>
      </c>
      <c r="G92" s="191">
        <f t="shared" ref="G92:H92" si="34">SUM(G93+G96)</f>
        <v>2610</v>
      </c>
      <c r="H92" s="191">
        <f t="shared" si="34"/>
        <v>2610</v>
      </c>
    </row>
    <row r="93" spans="1:8" ht="83.4" thickBot="1" x14ac:dyDescent="0.35">
      <c r="A93" s="197" t="s">
        <v>176</v>
      </c>
      <c r="B93" s="159">
        <v>941</v>
      </c>
      <c r="C93" s="149" t="s">
        <v>160</v>
      </c>
      <c r="D93" s="150" t="s">
        <v>101</v>
      </c>
      <c r="E93" s="150"/>
      <c r="F93" s="151">
        <f>SUM(F94:F95)</f>
        <v>2470</v>
      </c>
      <c r="G93" s="151">
        <f t="shared" ref="G93:H93" si="35">SUM(G94:G95)</f>
        <v>2500</v>
      </c>
      <c r="H93" s="151">
        <f t="shared" si="35"/>
        <v>0</v>
      </c>
    </row>
    <row r="94" spans="1:8" ht="40.200000000000003" thickBot="1" x14ac:dyDescent="0.35">
      <c r="A94" s="152" t="s">
        <v>31</v>
      </c>
      <c r="B94" s="140">
        <v>941</v>
      </c>
      <c r="C94" s="168" t="s">
        <v>160</v>
      </c>
      <c r="D94" s="142" t="s">
        <v>101</v>
      </c>
      <c r="E94" s="142">
        <v>200</v>
      </c>
      <c r="F94" s="169">
        <v>2220</v>
      </c>
      <c r="G94" s="169">
        <v>2250</v>
      </c>
      <c r="H94" s="169">
        <v>0</v>
      </c>
    </row>
    <row r="95" spans="1:8" ht="15" thickBot="1" x14ac:dyDescent="0.35">
      <c r="A95" s="152" t="s">
        <v>32</v>
      </c>
      <c r="B95" s="159">
        <v>941</v>
      </c>
      <c r="C95" s="168" t="s">
        <v>160</v>
      </c>
      <c r="D95" s="142" t="s">
        <v>101</v>
      </c>
      <c r="E95" s="142">
        <v>800</v>
      </c>
      <c r="F95" s="169">
        <v>250</v>
      </c>
      <c r="G95" s="169">
        <v>250</v>
      </c>
      <c r="H95" s="169">
        <v>0</v>
      </c>
    </row>
    <row r="96" spans="1:8" ht="55.8" thickBot="1" x14ac:dyDescent="0.35">
      <c r="A96" s="147" t="s">
        <v>94</v>
      </c>
      <c r="B96" s="140">
        <v>941</v>
      </c>
      <c r="C96" s="149" t="s">
        <v>160</v>
      </c>
      <c r="D96" s="150" t="s">
        <v>35</v>
      </c>
      <c r="E96" s="150"/>
      <c r="F96" s="151">
        <f>SUM(F97:F98)</f>
        <v>34404.6</v>
      </c>
      <c r="G96" s="151">
        <f t="shared" ref="G96:H96" si="36">SUM(G97:G98)</f>
        <v>110</v>
      </c>
      <c r="H96" s="151">
        <f t="shared" si="36"/>
        <v>2610</v>
      </c>
    </row>
    <row r="97" spans="1:8" ht="40.200000000000003" thickBot="1" x14ac:dyDescent="0.35">
      <c r="A97" s="152" t="s">
        <v>31</v>
      </c>
      <c r="B97" s="159">
        <v>941</v>
      </c>
      <c r="C97" s="168" t="s">
        <v>160</v>
      </c>
      <c r="D97" s="142" t="s">
        <v>35</v>
      </c>
      <c r="E97" s="142">
        <v>200</v>
      </c>
      <c r="F97" s="169">
        <v>34404.6</v>
      </c>
      <c r="G97" s="169">
        <v>110</v>
      </c>
      <c r="H97" s="169">
        <v>2360</v>
      </c>
    </row>
    <row r="98" spans="1:8" ht="15" thickBot="1" x14ac:dyDescent="0.35">
      <c r="A98" s="152" t="s">
        <v>32</v>
      </c>
      <c r="B98" s="140">
        <v>941</v>
      </c>
      <c r="C98" s="168" t="s">
        <v>160</v>
      </c>
      <c r="D98" s="142" t="s">
        <v>35</v>
      </c>
      <c r="E98" s="142">
        <v>800</v>
      </c>
      <c r="F98" s="169">
        <v>0</v>
      </c>
      <c r="G98" s="169">
        <v>0</v>
      </c>
      <c r="H98" s="169">
        <v>250</v>
      </c>
    </row>
    <row r="99" spans="1:8" ht="15" thickBot="1" x14ac:dyDescent="0.35">
      <c r="A99" s="188" t="s">
        <v>15</v>
      </c>
      <c r="B99" s="159">
        <v>941</v>
      </c>
      <c r="C99" s="189" t="s">
        <v>161</v>
      </c>
      <c r="D99" s="198"/>
      <c r="E99" s="198"/>
      <c r="F99" s="191">
        <f>SUM(F100+F103)</f>
        <v>28252.7</v>
      </c>
      <c r="G99" s="191">
        <f t="shared" ref="G99:H99" si="37">SUM(G100+G103)</f>
        <v>17002</v>
      </c>
      <c r="H99" s="191">
        <f t="shared" si="37"/>
        <v>22003</v>
      </c>
    </row>
    <row r="100" spans="1:8" ht="69.599999999999994" thickBot="1" x14ac:dyDescent="0.35">
      <c r="A100" s="199" t="s">
        <v>175</v>
      </c>
      <c r="B100" s="140">
        <v>941</v>
      </c>
      <c r="C100" s="149" t="s">
        <v>161</v>
      </c>
      <c r="D100" s="150" t="s">
        <v>103</v>
      </c>
      <c r="E100" s="200"/>
      <c r="F100" s="151">
        <f>SUM(F101:F102)</f>
        <v>28163.3</v>
      </c>
      <c r="G100" s="151">
        <f t="shared" ref="G100:H100" si="38">SUM(G101:G102)</f>
        <v>17002</v>
      </c>
      <c r="H100" s="151">
        <f t="shared" si="38"/>
        <v>0</v>
      </c>
    </row>
    <row r="101" spans="1:8" ht="40.200000000000003" thickBot="1" x14ac:dyDescent="0.35">
      <c r="A101" s="152" t="s">
        <v>31</v>
      </c>
      <c r="B101" s="159">
        <v>941</v>
      </c>
      <c r="C101" s="168" t="s">
        <v>161</v>
      </c>
      <c r="D101" s="142" t="s">
        <v>103</v>
      </c>
      <c r="E101" s="142">
        <v>200</v>
      </c>
      <c r="F101" s="169">
        <v>19252</v>
      </c>
      <c r="G101" s="169">
        <v>8002</v>
      </c>
      <c r="H101" s="169">
        <v>0</v>
      </c>
    </row>
    <row r="102" spans="1:8" ht="15" thickBot="1" x14ac:dyDescent="0.35">
      <c r="A102" s="152" t="s">
        <v>32</v>
      </c>
      <c r="B102" s="140">
        <v>941</v>
      </c>
      <c r="C102" s="168" t="s">
        <v>161</v>
      </c>
      <c r="D102" s="142" t="s">
        <v>103</v>
      </c>
      <c r="E102" s="142">
        <v>800</v>
      </c>
      <c r="F102" s="169">
        <v>8911.2999999999993</v>
      </c>
      <c r="G102" s="169">
        <v>9000</v>
      </c>
      <c r="H102" s="169">
        <v>0</v>
      </c>
    </row>
    <row r="103" spans="1:8" ht="55.8" thickBot="1" x14ac:dyDescent="0.35">
      <c r="A103" s="147" t="s">
        <v>94</v>
      </c>
      <c r="B103" s="159">
        <v>941</v>
      </c>
      <c r="C103" s="149" t="s">
        <v>161</v>
      </c>
      <c r="D103" s="150" t="s">
        <v>35</v>
      </c>
      <c r="E103" s="150"/>
      <c r="F103" s="151">
        <f>SUM(F104:F105)</f>
        <v>89.4</v>
      </c>
      <c r="G103" s="151">
        <f t="shared" ref="G103:H103" si="39">SUM(G104:G105)</f>
        <v>0</v>
      </c>
      <c r="H103" s="151">
        <f t="shared" si="39"/>
        <v>22003</v>
      </c>
    </row>
    <row r="104" spans="1:8" ht="40.200000000000003" thickBot="1" x14ac:dyDescent="0.35">
      <c r="A104" s="152" t="s">
        <v>31</v>
      </c>
      <c r="B104" s="140">
        <v>941</v>
      </c>
      <c r="C104" s="168" t="s">
        <v>161</v>
      </c>
      <c r="D104" s="142" t="s">
        <v>35</v>
      </c>
      <c r="E104" s="142">
        <v>200</v>
      </c>
      <c r="F104" s="169">
        <v>0</v>
      </c>
      <c r="G104" s="169">
        <v>0</v>
      </c>
      <c r="H104" s="169">
        <v>7003</v>
      </c>
    </row>
    <row r="105" spans="1:8" ht="15" thickBot="1" x14ac:dyDescent="0.35">
      <c r="A105" s="152" t="s">
        <v>32</v>
      </c>
      <c r="B105" s="159">
        <v>941</v>
      </c>
      <c r="C105" s="168" t="s">
        <v>161</v>
      </c>
      <c r="D105" s="142" t="s">
        <v>35</v>
      </c>
      <c r="E105" s="142">
        <v>800</v>
      </c>
      <c r="F105" s="169">
        <v>89.4</v>
      </c>
      <c r="G105" s="169">
        <v>0</v>
      </c>
      <c r="H105" s="169">
        <v>15000</v>
      </c>
    </row>
    <row r="106" spans="1:8" ht="15" thickBot="1" x14ac:dyDescent="0.35">
      <c r="A106" s="188" t="s">
        <v>16</v>
      </c>
      <c r="B106" s="140">
        <v>941</v>
      </c>
      <c r="C106" s="189" t="s">
        <v>162</v>
      </c>
      <c r="D106" s="198"/>
      <c r="E106" s="198"/>
      <c r="F106" s="191">
        <f>SUM(F107+F110+F113+F115+F118+F121)</f>
        <v>119881.3</v>
      </c>
      <c r="G106" s="191">
        <f>SUM(G107+G110+G113+G115+G118+G121)</f>
        <v>84123.3</v>
      </c>
      <c r="H106" s="191">
        <f>SUM(H107+H110+H113+H115+H118+H121)</f>
        <v>85123.4</v>
      </c>
    </row>
    <row r="107" spans="1:8" ht="111" thickBot="1" x14ac:dyDescent="0.35">
      <c r="A107" s="147" t="s">
        <v>174</v>
      </c>
      <c r="B107" s="159">
        <v>941</v>
      </c>
      <c r="C107" s="149" t="s">
        <v>162</v>
      </c>
      <c r="D107" s="150" t="s">
        <v>40</v>
      </c>
      <c r="E107" s="150"/>
      <c r="F107" s="151">
        <f>SUM(F108:F109)</f>
        <v>4904.8999999999996</v>
      </c>
      <c r="G107" s="151">
        <f t="shared" ref="G107:H107" si="40">SUM(G108:G109)</f>
        <v>0</v>
      </c>
      <c r="H107" s="151">
        <f t="shared" si="40"/>
        <v>0</v>
      </c>
    </row>
    <row r="108" spans="1:8" ht="40.200000000000003" thickBot="1" x14ac:dyDescent="0.35">
      <c r="A108" s="152" t="s">
        <v>31</v>
      </c>
      <c r="B108" s="140">
        <v>941</v>
      </c>
      <c r="C108" s="168" t="s">
        <v>162</v>
      </c>
      <c r="D108" s="142" t="s">
        <v>40</v>
      </c>
      <c r="E108" s="142">
        <v>200</v>
      </c>
      <c r="F108" s="169">
        <v>4904.8999999999996</v>
      </c>
      <c r="G108" s="169">
        <v>0</v>
      </c>
      <c r="H108" s="169">
        <v>0</v>
      </c>
    </row>
    <row r="109" spans="1:8" ht="15" thickBot="1" x14ac:dyDescent="0.35">
      <c r="A109" s="152" t="s">
        <v>32</v>
      </c>
      <c r="B109" s="159">
        <v>941</v>
      </c>
      <c r="C109" s="168" t="s">
        <v>162</v>
      </c>
      <c r="D109" s="142" t="s">
        <v>40</v>
      </c>
      <c r="E109" s="142">
        <v>800</v>
      </c>
      <c r="F109" s="169">
        <v>0</v>
      </c>
      <c r="G109" s="169">
        <v>0</v>
      </c>
      <c r="H109" s="169">
        <v>0</v>
      </c>
    </row>
    <row r="110" spans="1:8" ht="55.8" thickBot="1" x14ac:dyDescent="0.35">
      <c r="A110" s="147" t="s">
        <v>94</v>
      </c>
      <c r="B110" s="140">
        <v>941</v>
      </c>
      <c r="C110" s="149" t="s">
        <v>162</v>
      </c>
      <c r="D110" s="150" t="s">
        <v>35</v>
      </c>
      <c r="E110" s="150"/>
      <c r="F110" s="151">
        <f>SUM(F111:F112)</f>
        <v>0</v>
      </c>
      <c r="G110" s="151">
        <f>SUM(G111:G112)</f>
        <v>0</v>
      </c>
      <c r="H110" s="151">
        <f>SUM(H111:H112)</f>
        <v>0</v>
      </c>
    </row>
    <row r="111" spans="1:8" ht="0.6" customHeight="1" thickBot="1" x14ac:dyDescent="0.35">
      <c r="A111" s="152" t="s">
        <v>31</v>
      </c>
      <c r="B111" s="159">
        <v>941</v>
      </c>
      <c r="C111" s="168" t="s">
        <v>162</v>
      </c>
      <c r="D111" s="142" t="s">
        <v>35</v>
      </c>
      <c r="E111" s="142">
        <v>200</v>
      </c>
      <c r="F111" s="169">
        <v>0</v>
      </c>
      <c r="G111" s="169">
        <v>0</v>
      </c>
      <c r="H111" s="169">
        <v>0</v>
      </c>
    </row>
    <row r="112" spans="1:8" ht="15" hidden="1" thickBot="1" x14ac:dyDescent="0.35">
      <c r="A112" s="152" t="s">
        <v>32</v>
      </c>
      <c r="B112" s="140">
        <v>941</v>
      </c>
      <c r="C112" s="168" t="s">
        <v>162</v>
      </c>
      <c r="D112" s="142" t="s">
        <v>35</v>
      </c>
      <c r="E112" s="142">
        <v>800</v>
      </c>
      <c r="F112" s="169">
        <v>0</v>
      </c>
      <c r="G112" s="169">
        <v>0</v>
      </c>
      <c r="H112" s="169">
        <v>0</v>
      </c>
    </row>
    <row r="113" spans="1:8" ht="83.4" thickBot="1" x14ac:dyDescent="0.35">
      <c r="A113" s="147" t="s">
        <v>105</v>
      </c>
      <c r="B113" s="159">
        <v>941</v>
      </c>
      <c r="C113" s="149" t="s">
        <v>162</v>
      </c>
      <c r="D113" s="150" t="s">
        <v>106</v>
      </c>
      <c r="E113" s="150"/>
      <c r="F113" s="151">
        <f>SUM(F114)</f>
        <v>0</v>
      </c>
      <c r="G113" s="151">
        <f t="shared" ref="G113:H113" si="41">SUM(G114)</f>
        <v>0</v>
      </c>
      <c r="H113" s="151">
        <f t="shared" si="41"/>
        <v>0</v>
      </c>
    </row>
    <row r="114" spans="1:8" ht="40.200000000000003" thickBot="1" x14ac:dyDescent="0.35">
      <c r="A114" s="152" t="s">
        <v>31</v>
      </c>
      <c r="B114" s="140">
        <v>941</v>
      </c>
      <c r="C114" s="168" t="s">
        <v>162</v>
      </c>
      <c r="D114" s="142" t="s">
        <v>106</v>
      </c>
      <c r="E114" s="142">
        <v>800</v>
      </c>
      <c r="F114" s="169">
        <v>0</v>
      </c>
      <c r="G114" s="169">
        <v>0</v>
      </c>
      <c r="H114" s="169">
        <v>0</v>
      </c>
    </row>
    <row r="115" spans="1:8" ht="69.599999999999994" thickBot="1" x14ac:dyDescent="0.35">
      <c r="A115" s="147" t="s">
        <v>107</v>
      </c>
      <c r="B115" s="159">
        <v>941</v>
      </c>
      <c r="C115" s="149" t="s">
        <v>162</v>
      </c>
      <c r="D115" s="150" t="s">
        <v>108</v>
      </c>
      <c r="E115" s="150"/>
      <c r="F115" s="151">
        <f>SUM(F116:F117)</f>
        <v>0</v>
      </c>
      <c r="G115" s="151">
        <f t="shared" ref="G115:H115" si="42">SUM(G116:G117)</f>
        <v>0</v>
      </c>
      <c r="H115" s="151">
        <f t="shared" si="42"/>
        <v>0</v>
      </c>
    </row>
    <row r="116" spans="1:8" ht="40.200000000000003" thickBot="1" x14ac:dyDescent="0.35">
      <c r="A116" s="152" t="s">
        <v>31</v>
      </c>
      <c r="B116" s="140">
        <v>941</v>
      </c>
      <c r="C116" s="168" t="s">
        <v>162</v>
      </c>
      <c r="D116" s="142" t="s">
        <v>108</v>
      </c>
      <c r="E116" s="201">
        <v>200</v>
      </c>
      <c r="F116" s="202">
        <v>0</v>
      </c>
      <c r="G116" s="202">
        <v>0</v>
      </c>
      <c r="H116" s="202">
        <v>0</v>
      </c>
    </row>
    <row r="117" spans="1:8" ht="15" thickBot="1" x14ac:dyDescent="0.35">
      <c r="A117" s="152" t="s">
        <v>32</v>
      </c>
      <c r="B117" s="140">
        <v>941</v>
      </c>
      <c r="C117" s="168" t="s">
        <v>162</v>
      </c>
      <c r="D117" s="142" t="s">
        <v>108</v>
      </c>
      <c r="E117" s="142">
        <v>800</v>
      </c>
      <c r="F117" s="169">
        <v>0</v>
      </c>
      <c r="G117" s="169">
        <v>0</v>
      </c>
      <c r="H117" s="169">
        <v>0</v>
      </c>
    </row>
    <row r="118" spans="1:8" ht="97.2" thickBot="1" x14ac:dyDescent="0.35">
      <c r="A118" s="147" t="s">
        <v>109</v>
      </c>
      <c r="B118" s="159">
        <v>941</v>
      </c>
      <c r="C118" s="149" t="s">
        <v>162</v>
      </c>
      <c r="D118" s="150" t="s">
        <v>110</v>
      </c>
      <c r="E118" s="150"/>
      <c r="F118" s="151">
        <f>SUM(F119:F120)</f>
        <v>35862.9</v>
      </c>
      <c r="G118" s="151">
        <f t="shared" ref="G118:H118" si="43">SUM(G119:G120)</f>
        <v>15876.7</v>
      </c>
      <c r="H118" s="151">
        <f t="shared" si="43"/>
        <v>16876.7</v>
      </c>
    </row>
    <row r="119" spans="1:8" ht="40.200000000000003" thickBot="1" x14ac:dyDescent="0.35">
      <c r="A119" s="152" t="s">
        <v>31</v>
      </c>
      <c r="B119" s="140">
        <v>941</v>
      </c>
      <c r="C119" s="168" t="s">
        <v>162</v>
      </c>
      <c r="D119" s="142" t="s">
        <v>110</v>
      </c>
      <c r="E119" s="142">
        <v>200</v>
      </c>
      <c r="F119" s="169">
        <v>35862.9</v>
      </c>
      <c r="G119" s="169">
        <v>15876.7</v>
      </c>
      <c r="H119" s="169">
        <v>16876.7</v>
      </c>
    </row>
    <row r="120" spans="1:8" ht="15" thickBot="1" x14ac:dyDescent="0.35">
      <c r="A120" s="152" t="s">
        <v>32</v>
      </c>
      <c r="B120" s="159">
        <v>941</v>
      </c>
      <c r="C120" s="168" t="s">
        <v>162</v>
      </c>
      <c r="D120" s="142" t="s">
        <v>110</v>
      </c>
      <c r="E120" s="142">
        <v>800</v>
      </c>
      <c r="F120" s="169">
        <v>0</v>
      </c>
      <c r="G120" s="169">
        <v>0</v>
      </c>
      <c r="H120" s="169">
        <v>0</v>
      </c>
    </row>
    <row r="121" spans="1:8" ht="55.8" thickBot="1" x14ac:dyDescent="0.35">
      <c r="A121" s="147" t="s">
        <v>94</v>
      </c>
      <c r="B121" s="140">
        <v>941</v>
      </c>
      <c r="C121" s="149" t="s">
        <v>162</v>
      </c>
      <c r="D121" s="150" t="s">
        <v>35</v>
      </c>
      <c r="E121" s="150"/>
      <c r="F121" s="151">
        <f>SUM(F122:F124)</f>
        <v>79113.5</v>
      </c>
      <c r="G121" s="151">
        <f t="shared" ref="G121:H121" si="44">SUM(G122:G124)</f>
        <v>68246.600000000006</v>
      </c>
      <c r="H121" s="151">
        <f t="shared" si="44"/>
        <v>68246.7</v>
      </c>
    </row>
    <row r="122" spans="1:8" ht="40.200000000000003" thickBot="1" x14ac:dyDescent="0.35">
      <c r="A122" s="152" t="s">
        <v>31</v>
      </c>
      <c r="B122" s="140">
        <v>941</v>
      </c>
      <c r="C122" s="168" t="s">
        <v>162</v>
      </c>
      <c r="D122" s="142" t="s">
        <v>35</v>
      </c>
      <c r="E122" s="142">
        <v>200</v>
      </c>
      <c r="F122" s="169">
        <v>689.9</v>
      </c>
      <c r="G122" s="169">
        <v>4500</v>
      </c>
      <c r="H122" s="169">
        <v>4500</v>
      </c>
    </row>
    <row r="123" spans="1:8" ht="53.4" thickBot="1" x14ac:dyDescent="0.35">
      <c r="A123" s="152" t="s">
        <v>111</v>
      </c>
      <c r="B123" s="159">
        <v>941</v>
      </c>
      <c r="C123" s="168" t="s">
        <v>162</v>
      </c>
      <c r="D123" s="142" t="s">
        <v>35</v>
      </c>
      <c r="E123" s="142">
        <v>600</v>
      </c>
      <c r="F123" s="169">
        <v>78423.600000000006</v>
      </c>
      <c r="G123" s="169">
        <v>63746.6</v>
      </c>
      <c r="H123" s="169">
        <v>63746.7</v>
      </c>
    </row>
    <row r="124" spans="1:8" ht="15" thickBot="1" x14ac:dyDescent="0.35">
      <c r="A124" s="152" t="s">
        <v>32</v>
      </c>
      <c r="B124" s="159">
        <v>941</v>
      </c>
      <c r="C124" s="168" t="s">
        <v>162</v>
      </c>
      <c r="D124" s="142" t="s">
        <v>35</v>
      </c>
      <c r="E124" s="142">
        <v>800</v>
      </c>
      <c r="F124" s="169">
        <v>0</v>
      </c>
      <c r="G124" s="169">
        <v>0</v>
      </c>
      <c r="H124" s="169">
        <v>0</v>
      </c>
    </row>
    <row r="125" spans="1:8" ht="15" thickBot="1" x14ac:dyDescent="0.35">
      <c r="A125" s="187" t="s">
        <v>17</v>
      </c>
      <c r="B125" s="140">
        <v>941</v>
      </c>
      <c r="C125" s="160" t="s">
        <v>163</v>
      </c>
      <c r="D125" s="161"/>
      <c r="E125" s="196"/>
      <c r="F125" s="162">
        <f>SUM(F126)</f>
        <v>750</v>
      </c>
      <c r="G125" s="162">
        <f t="shared" ref="G125:H125" si="45">SUM(G126)</f>
        <v>750</v>
      </c>
      <c r="H125" s="162">
        <f t="shared" si="45"/>
        <v>750</v>
      </c>
    </row>
    <row r="126" spans="1:8" ht="15" thickBot="1" x14ac:dyDescent="0.35">
      <c r="A126" s="147" t="s">
        <v>18</v>
      </c>
      <c r="B126" s="159">
        <v>941</v>
      </c>
      <c r="C126" s="189" t="s">
        <v>164</v>
      </c>
      <c r="D126" s="190"/>
      <c r="E126" s="190"/>
      <c r="F126" s="191">
        <f>SUM(F127+F130)</f>
        <v>750</v>
      </c>
      <c r="G126" s="191">
        <f t="shared" ref="G126:H126" si="46">SUM(G127+G130)</f>
        <v>750</v>
      </c>
      <c r="H126" s="191">
        <f t="shared" si="46"/>
        <v>750</v>
      </c>
    </row>
    <row r="127" spans="1:8" ht="69.599999999999994" thickBot="1" x14ac:dyDescent="0.35">
      <c r="A127" s="147" t="s">
        <v>182</v>
      </c>
      <c r="B127" s="140">
        <v>941</v>
      </c>
      <c r="C127" s="166" t="s">
        <v>164</v>
      </c>
      <c r="D127" s="150" t="s">
        <v>67</v>
      </c>
      <c r="E127" s="150"/>
      <c r="F127" s="151">
        <f>SUM(F128:F129)</f>
        <v>750</v>
      </c>
      <c r="G127" s="151">
        <f t="shared" ref="G127:H127" si="47">SUM(G128:G129)</f>
        <v>750</v>
      </c>
      <c r="H127" s="151">
        <f t="shared" si="47"/>
        <v>0</v>
      </c>
    </row>
    <row r="128" spans="1:8" ht="40.200000000000003" thickBot="1" x14ac:dyDescent="0.35">
      <c r="A128" s="152" t="s">
        <v>31</v>
      </c>
      <c r="B128" s="159">
        <v>941</v>
      </c>
      <c r="C128" s="168" t="s">
        <v>164</v>
      </c>
      <c r="D128" s="142" t="s">
        <v>67</v>
      </c>
      <c r="E128" s="142">
        <v>200</v>
      </c>
      <c r="F128" s="169">
        <v>600</v>
      </c>
      <c r="G128" s="169">
        <v>600</v>
      </c>
      <c r="H128" s="169">
        <v>0</v>
      </c>
    </row>
    <row r="129" spans="1:8" ht="53.4" thickBot="1" x14ac:dyDescent="0.35">
      <c r="A129" s="152" t="s">
        <v>111</v>
      </c>
      <c r="B129" s="140">
        <v>941</v>
      </c>
      <c r="C129" s="168" t="s">
        <v>164</v>
      </c>
      <c r="D129" s="142" t="s">
        <v>67</v>
      </c>
      <c r="E129" s="142">
        <v>600</v>
      </c>
      <c r="F129" s="169">
        <v>150</v>
      </c>
      <c r="G129" s="169">
        <v>150</v>
      </c>
      <c r="H129" s="169">
        <v>0</v>
      </c>
    </row>
    <row r="130" spans="1:8" ht="55.8" thickBot="1" x14ac:dyDescent="0.35">
      <c r="A130" s="147" t="s">
        <v>87</v>
      </c>
      <c r="B130" s="159">
        <v>941</v>
      </c>
      <c r="C130" s="149" t="s">
        <v>164</v>
      </c>
      <c r="D130" s="150" t="s">
        <v>35</v>
      </c>
      <c r="E130" s="150"/>
      <c r="F130" s="151">
        <f>SUM(F131:F132)</f>
        <v>0</v>
      </c>
      <c r="G130" s="151">
        <f t="shared" ref="G130:H130" si="48">SUM(G131:G132)</f>
        <v>0</v>
      </c>
      <c r="H130" s="151">
        <f t="shared" si="48"/>
        <v>750</v>
      </c>
    </row>
    <row r="131" spans="1:8" ht="40.200000000000003" thickBot="1" x14ac:dyDescent="0.35">
      <c r="A131" s="152" t="s">
        <v>31</v>
      </c>
      <c r="B131" s="140">
        <v>941</v>
      </c>
      <c r="C131" s="168" t="s">
        <v>164</v>
      </c>
      <c r="D131" s="142" t="s">
        <v>35</v>
      </c>
      <c r="E131" s="142">
        <v>200</v>
      </c>
      <c r="F131" s="169">
        <v>0</v>
      </c>
      <c r="G131" s="169">
        <v>0</v>
      </c>
      <c r="H131" s="169">
        <v>600</v>
      </c>
    </row>
    <row r="132" spans="1:8" ht="53.4" thickBot="1" x14ac:dyDescent="0.35">
      <c r="A132" s="152" t="s">
        <v>111</v>
      </c>
      <c r="B132" s="159">
        <v>941</v>
      </c>
      <c r="C132" s="168" t="s">
        <v>164</v>
      </c>
      <c r="D132" s="142" t="s">
        <v>35</v>
      </c>
      <c r="E132" s="142">
        <v>600</v>
      </c>
      <c r="F132" s="169">
        <v>0</v>
      </c>
      <c r="G132" s="169">
        <v>0</v>
      </c>
      <c r="H132" s="169">
        <v>150</v>
      </c>
    </row>
    <row r="133" spans="1:8" ht="15" thickBot="1" x14ac:dyDescent="0.35">
      <c r="A133" s="187" t="s">
        <v>41</v>
      </c>
      <c r="B133" s="140">
        <v>941</v>
      </c>
      <c r="C133" s="160" t="s">
        <v>165</v>
      </c>
      <c r="D133" s="161"/>
      <c r="E133" s="196"/>
      <c r="F133" s="162">
        <f>SUM(F134)</f>
        <v>31414.1</v>
      </c>
      <c r="G133" s="162">
        <f t="shared" ref="G133:H134" si="49">SUM(G134)</f>
        <v>28777.3</v>
      </c>
      <c r="H133" s="162">
        <f t="shared" si="49"/>
        <v>29243.8</v>
      </c>
    </row>
    <row r="134" spans="1:8" ht="15" thickBot="1" x14ac:dyDescent="0.35">
      <c r="A134" s="203" t="s">
        <v>20</v>
      </c>
      <c r="B134" s="159">
        <v>941</v>
      </c>
      <c r="C134" s="163" t="s">
        <v>166</v>
      </c>
      <c r="D134" s="164"/>
      <c r="E134" s="204"/>
      <c r="F134" s="167">
        <f>SUM(F135)</f>
        <v>31414.1</v>
      </c>
      <c r="G134" s="167">
        <f t="shared" si="49"/>
        <v>28777.3</v>
      </c>
      <c r="H134" s="167">
        <f t="shared" si="49"/>
        <v>29243.8</v>
      </c>
    </row>
    <row r="135" spans="1:8" ht="55.8" thickBot="1" x14ac:dyDescent="0.35">
      <c r="A135" s="205" t="s">
        <v>87</v>
      </c>
      <c r="B135" s="140">
        <v>941</v>
      </c>
      <c r="C135" s="149" t="s">
        <v>166</v>
      </c>
      <c r="D135" s="150" t="s">
        <v>35</v>
      </c>
      <c r="E135" s="150"/>
      <c r="F135" s="167">
        <f>SUM(F136:F139)</f>
        <v>31414.1</v>
      </c>
      <c r="G135" s="167">
        <f t="shared" ref="G135:H135" si="50">SUM(G136:G139)</f>
        <v>28777.3</v>
      </c>
      <c r="H135" s="167">
        <f t="shared" si="50"/>
        <v>29243.8</v>
      </c>
    </row>
    <row r="136" spans="1:8" ht="106.2" thickBot="1" x14ac:dyDescent="0.35">
      <c r="A136" s="152" t="s">
        <v>28</v>
      </c>
      <c r="B136" s="159">
        <v>941</v>
      </c>
      <c r="C136" s="168" t="s">
        <v>166</v>
      </c>
      <c r="D136" s="142" t="s">
        <v>35</v>
      </c>
      <c r="E136" s="142">
        <v>100</v>
      </c>
      <c r="F136" s="169">
        <v>8788.6</v>
      </c>
      <c r="G136" s="169">
        <v>9048.2999999999993</v>
      </c>
      <c r="H136" s="169">
        <v>9477.2000000000007</v>
      </c>
    </row>
    <row r="137" spans="1:8" ht="40.200000000000003" thickBot="1" x14ac:dyDescent="0.35">
      <c r="A137" s="152" t="s">
        <v>31</v>
      </c>
      <c r="B137" s="140">
        <v>941</v>
      </c>
      <c r="C137" s="168" t="s">
        <v>166</v>
      </c>
      <c r="D137" s="142" t="s">
        <v>35</v>
      </c>
      <c r="E137" s="142">
        <v>200</v>
      </c>
      <c r="F137" s="169">
        <v>2270.1999999999998</v>
      </c>
      <c r="G137" s="169">
        <v>1344.3</v>
      </c>
      <c r="H137" s="169">
        <v>1381.9</v>
      </c>
    </row>
    <row r="138" spans="1:8" ht="53.4" thickBot="1" x14ac:dyDescent="0.35">
      <c r="A138" s="152" t="s">
        <v>111</v>
      </c>
      <c r="B138" s="159">
        <v>941</v>
      </c>
      <c r="C138" s="168" t="s">
        <v>166</v>
      </c>
      <c r="D138" s="142" t="s">
        <v>35</v>
      </c>
      <c r="E138" s="142">
        <v>600</v>
      </c>
      <c r="F138" s="169">
        <v>20355.099999999999</v>
      </c>
      <c r="G138" s="169">
        <v>18384.5</v>
      </c>
      <c r="H138" s="169">
        <v>18384.5</v>
      </c>
    </row>
    <row r="139" spans="1:8" ht="15" thickBot="1" x14ac:dyDescent="0.35">
      <c r="A139" s="152" t="s">
        <v>32</v>
      </c>
      <c r="B139" s="140">
        <v>941</v>
      </c>
      <c r="C139" s="168" t="s">
        <v>166</v>
      </c>
      <c r="D139" s="142" t="s">
        <v>35</v>
      </c>
      <c r="E139" s="142">
        <v>800</v>
      </c>
      <c r="F139" s="169">
        <v>0.2</v>
      </c>
      <c r="G139" s="169">
        <v>0.2</v>
      </c>
      <c r="H139" s="169">
        <v>0.2</v>
      </c>
    </row>
    <row r="140" spans="1:8" ht="15" thickBot="1" x14ac:dyDescent="0.35">
      <c r="A140" s="216" t="s">
        <v>223</v>
      </c>
      <c r="B140" s="217">
        <v>941</v>
      </c>
      <c r="C140" s="218" t="s">
        <v>222</v>
      </c>
      <c r="D140" s="219"/>
      <c r="E140" s="219"/>
      <c r="F140" s="220">
        <v>124.8</v>
      </c>
      <c r="G140" s="220">
        <v>0</v>
      </c>
      <c r="H140" s="220">
        <v>0</v>
      </c>
    </row>
    <row r="141" spans="1:8" ht="28.2" thickBot="1" x14ac:dyDescent="0.35">
      <c r="A141" s="147" t="s">
        <v>226</v>
      </c>
      <c r="B141" s="140">
        <v>941</v>
      </c>
      <c r="C141" s="221" t="s">
        <v>224</v>
      </c>
      <c r="D141" s="222"/>
      <c r="E141" s="222"/>
      <c r="F141" s="167">
        <v>124.8</v>
      </c>
      <c r="G141" s="167">
        <v>0</v>
      </c>
      <c r="H141" s="167">
        <v>0</v>
      </c>
    </row>
    <row r="142" spans="1:8" ht="15" thickBot="1" x14ac:dyDescent="0.35">
      <c r="A142" s="152" t="s">
        <v>32</v>
      </c>
      <c r="B142" s="140">
        <v>941</v>
      </c>
      <c r="C142" s="168" t="s">
        <v>224</v>
      </c>
      <c r="D142" s="142" t="s">
        <v>35</v>
      </c>
      <c r="E142" s="142">
        <v>800</v>
      </c>
      <c r="F142" s="169">
        <v>124.8</v>
      </c>
      <c r="G142" s="169">
        <v>0</v>
      </c>
      <c r="H142" s="169">
        <v>0</v>
      </c>
    </row>
    <row r="143" spans="1:8" ht="15" thickBot="1" x14ac:dyDescent="0.35">
      <c r="A143" s="187" t="s">
        <v>21</v>
      </c>
      <c r="B143" s="159">
        <v>941</v>
      </c>
      <c r="C143" s="160">
        <v>1100</v>
      </c>
      <c r="D143" s="161"/>
      <c r="E143" s="161"/>
      <c r="F143" s="162">
        <f>SUM(F144)</f>
        <v>500</v>
      </c>
      <c r="G143" s="162">
        <f t="shared" ref="G143:H143" si="51">SUM(G144)</f>
        <v>500</v>
      </c>
      <c r="H143" s="162">
        <f t="shared" si="51"/>
        <v>500</v>
      </c>
    </row>
    <row r="144" spans="1:8" ht="28.2" thickBot="1" x14ac:dyDescent="0.35">
      <c r="A144" s="147" t="s">
        <v>22</v>
      </c>
      <c r="B144" s="140">
        <v>941</v>
      </c>
      <c r="C144" s="149">
        <v>1105</v>
      </c>
      <c r="D144" s="150"/>
      <c r="E144" s="150"/>
      <c r="F144" s="167">
        <f>SUM(F145+F147)</f>
        <v>500</v>
      </c>
      <c r="G144" s="167">
        <f t="shared" ref="G144:H144" si="52">SUM(G145+G147)</f>
        <v>500</v>
      </c>
      <c r="H144" s="167">
        <f t="shared" si="52"/>
        <v>500</v>
      </c>
    </row>
    <row r="145" spans="1:8" ht="69.599999999999994" thickBot="1" x14ac:dyDescent="0.35">
      <c r="A145" s="147" t="s">
        <v>183</v>
      </c>
      <c r="B145" s="159">
        <v>941</v>
      </c>
      <c r="C145" s="166">
        <v>1105</v>
      </c>
      <c r="D145" s="148" t="s">
        <v>66</v>
      </c>
      <c r="E145" s="148"/>
      <c r="F145" s="167">
        <f>SUM(F146)</f>
        <v>500</v>
      </c>
      <c r="G145" s="167">
        <f t="shared" ref="G145:H145" si="53">SUM(G146)</f>
        <v>500</v>
      </c>
      <c r="H145" s="167">
        <f t="shared" si="53"/>
        <v>0</v>
      </c>
    </row>
    <row r="146" spans="1:8" ht="40.200000000000003" thickBot="1" x14ac:dyDescent="0.35">
      <c r="A146" s="152" t="s">
        <v>31</v>
      </c>
      <c r="B146" s="140">
        <v>941</v>
      </c>
      <c r="C146" s="168">
        <v>1105</v>
      </c>
      <c r="D146" s="142" t="s">
        <v>66</v>
      </c>
      <c r="E146" s="142">
        <v>200</v>
      </c>
      <c r="F146" s="169">
        <v>500</v>
      </c>
      <c r="G146" s="169">
        <v>500</v>
      </c>
      <c r="H146" s="169">
        <v>0</v>
      </c>
    </row>
    <row r="147" spans="1:8" ht="55.8" thickBot="1" x14ac:dyDescent="0.35">
      <c r="A147" s="147" t="s">
        <v>87</v>
      </c>
      <c r="B147" s="159">
        <v>941</v>
      </c>
      <c r="C147" s="149">
        <v>1105</v>
      </c>
      <c r="D147" s="150" t="s">
        <v>35</v>
      </c>
      <c r="E147" s="150"/>
      <c r="F147" s="167">
        <f>SUM(F148)</f>
        <v>0</v>
      </c>
      <c r="G147" s="167">
        <f t="shared" ref="G147:H147" si="54">SUM(G148)</f>
        <v>0</v>
      </c>
      <c r="H147" s="167">
        <f t="shared" si="54"/>
        <v>500</v>
      </c>
    </row>
    <row r="148" spans="1:8" ht="40.200000000000003" thickBot="1" x14ac:dyDescent="0.35">
      <c r="A148" s="152" t="s">
        <v>31</v>
      </c>
      <c r="B148" s="140">
        <v>941</v>
      </c>
      <c r="C148" s="168">
        <v>1105</v>
      </c>
      <c r="D148" s="142" t="s">
        <v>35</v>
      </c>
      <c r="E148" s="142">
        <v>200</v>
      </c>
      <c r="F148" s="169">
        <v>0</v>
      </c>
      <c r="G148" s="169">
        <v>0</v>
      </c>
      <c r="H148" s="169">
        <v>500</v>
      </c>
    </row>
    <row r="149" spans="1:8" ht="27" thickBot="1" x14ac:dyDescent="0.35">
      <c r="A149" s="187" t="s">
        <v>23</v>
      </c>
      <c r="B149" s="159">
        <v>941</v>
      </c>
      <c r="C149" s="160">
        <v>1200</v>
      </c>
      <c r="D149" s="161"/>
      <c r="E149" s="161"/>
      <c r="F149" s="162">
        <f>SUM(F150)</f>
        <v>500</v>
      </c>
      <c r="G149" s="162">
        <f t="shared" ref="G149:H151" si="55">SUM(G150)</f>
        <v>500</v>
      </c>
      <c r="H149" s="162">
        <f t="shared" si="55"/>
        <v>500</v>
      </c>
    </row>
    <row r="150" spans="1:8" ht="28.2" thickBot="1" x14ac:dyDescent="0.35">
      <c r="A150" s="147" t="s">
        <v>24</v>
      </c>
      <c r="B150" s="140">
        <v>941</v>
      </c>
      <c r="C150" s="166">
        <v>1204</v>
      </c>
      <c r="D150" s="148"/>
      <c r="E150" s="148"/>
      <c r="F150" s="167">
        <f>SUM(F151)</f>
        <v>500</v>
      </c>
      <c r="G150" s="167">
        <f t="shared" si="55"/>
        <v>500</v>
      </c>
      <c r="H150" s="167">
        <f t="shared" si="55"/>
        <v>500</v>
      </c>
    </row>
    <row r="151" spans="1:8" ht="55.8" thickBot="1" x14ac:dyDescent="0.35">
      <c r="A151" s="147" t="s">
        <v>87</v>
      </c>
      <c r="B151" s="159">
        <v>941</v>
      </c>
      <c r="C151" s="166">
        <v>1204</v>
      </c>
      <c r="D151" s="148" t="s">
        <v>35</v>
      </c>
      <c r="E151" s="148"/>
      <c r="F151" s="167">
        <f>SUM(F152)</f>
        <v>500</v>
      </c>
      <c r="G151" s="167">
        <f t="shared" si="55"/>
        <v>500</v>
      </c>
      <c r="H151" s="167">
        <f t="shared" si="55"/>
        <v>500</v>
      </c>
    </row>
    <row r="152" spans="1:8" ht="40.200000000000003" thickBot="1" x14ac:dyDescent="0.35">
      <c r="A152" s="152" t="s">
        <v>31</v>
      </c>
      <c r="B152" s="140">
        <v>941</v>
      </c>
      <c r="C152" s="168">
        <v>1204</v>
      </c>
      <c r="D152" s="142" t="s">
        <v>35</v>
      </c>
      <c r="E152" s="142">
        <v>200</v>
      </c>
      <c r="F152" s="169">
        <v>500</v>
      </c>
      <c r="G152" s="169">
        <v>500</v>
      </c>
      <c r="H152" s="169">
        <v>500</v>
      </c>
    </row>
    <row r="153" spans="1:8" ht="15" thickBot="1" x14ac:dyDescent="0.35">
      <c r="A153" s="158" t="s">
        <v>42</v>
      </c>
      <c r="B153" s="159"/>
      <c r="C153" s="206"/>
      <c r="D153" s="159"/>
      <c r="E153" s="159"/>
      <c r="F153" s="182">
        <f>F149+F143+F140+F133+F125+F91+F70+F46+F18+F11</f>
        <v>322094.7</v>
      </c>
      <c r="G153" s="182">
        <f>SUM(G12+G18+G46+G70+G91+G125+G133+G143+G149)</f>
        <v>268134.89999999997</v>
      </c>
      <c r="H153" s="182">
        <f>SUM(H12+H18+H46+H70+H91+H125+H133+H143+H149)</f>
        <v>281379.5</v>
      </c>
    </row>
    <row r="154" spans="1:8" x14ac:dyDescent="0.3">
      <c r="A154" s="139"/>
      <c r="B154" s="207"/>
      <c r="C154" s="207"/>
      <c r="D154" s="139"/>
      <c r="E154" s="139"/>
      <c r="F154" s="139"/>
      <c r="G154" s="139"/>
      <c r="H154" s="139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tabSelected="1" workbookViewId="0">
      <selection activeCell="F130" sqref="F130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42" t="s">
        <v>194</v>
      </c>
      <c r="B2" s="242"/>
      <c r="C2" s="242"/>
      <c r="D2" s="242"/>
      <c r="E2" s="242"/>
      <c r="F2" s="242"/>
      <c r="G2" s="242"/>
    </row>
    <row r="3" spans="1:7" ht="17.25" customHeight="1" x14ac:dyDescent="0.3">
      <c r="A3" s="208"/>
      <c r="B3" s="208"/>
      <c r="C3" s="208"/>
      <c r="D3" s="209"/>
      <c r="E3" s="208"/>
      <c r="F3" s="208"/>
      <c r="G3" s="208"/>
    </row>
    <row r="4" spans="1:7" ht="101.25" customHeight="1" x14ac:dyDescent="0.3">
      <c r="A4" s="260" t="s">
        <v>195</v>
      </c>
      <c r="B4" s="261"/>
      <c r="C4" s="261"/>
      <c r="D4" s="261"/>
      <c r="E4" s="261"/>
      <c r="F4" s="261"/>
      <c r="G4" s="261"/>
    </row>
    <row r="5" spans="1:7" ht="18.600000000000001" thickBot="1" x14ac:dyDescent="0.4">
      <c r="G5" s="54" t="s">
        <v>138</v>
      </c>
    </row>
    <row r="6" spans="1:7" ht="60.75" customHeight="1" thickBot="1" x14ac:dyDescent="0.35">
      <c r="A6" s="258" t="s">
        <v>1</v>
      </c>
      <c r="B6" s="258" t="s">
        <v>25</v>
      </c>
      <c r="C6" s="258" t="s">
        <v>43</v>
      </c>
      <c r="D6" s="101" t="s">
        <v>44</v>
      </c>
      <c r="E6" s="255" t="s">
        <v>2</v>
      </c>
      <c r="F6" s="256"/>
      <c r="G6" s="257"/>
    </row>
    <row r="7" spans="1:7" ht="27" thickBot="1" x14ac:dyDescent="0.35">
      <c r="A7" s="259"/>
      <c r="B7" s="259"/>
      <c r="C7" s="259"/>
      <c r="D7" s="102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3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7"/>
      <c r="E9" s="93">
        <v>40</v>
      </c>
      <c r="F9" s="93">
        <v>40</v>
      </c>
      <c r="G9" s="93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1"/>
      <c r="E10" s="94">
        <v>40</v>
      </c>
      <c r="F10" s="94">
        <v>40</v>
      </c>
      <c r="G10" s="94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5" t="s">
        <v>142</v>
      </c>
      <c r="E11" s="91">
        <v>40</v>
      </c>
      <c r="F11" s="91">
        <v>40</v>
      </c>
      <c r="G11" s="91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6" t="s">
        <v>149</v>
      </c>
      <c r="E12" s="92">
        <v>40</v>
      </c>
      <c r="F12" s="92">
        <v>40</v>
      </c>
      <c r="G12" s="92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7"/>
      <c r="E13" s="76">
        <f>SUM(E14+E18)</f>
        <v>1170</v>
      </c>
      <c r="F13" s="76">
        <f>SUM(F14+F18)</f>
        <v>1170</v>
      </c>
      <c r="G13" s="76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4"/>
      <c r="E14" s="94">
        <f>SUM(E15)</f>
        <v>1170</v>
      </c>
      <c r="F14" s="94">
        <f t="shared" ref="F14:G14" si="3">SUM(F15)</f>
        <v>1170</v>
      </c>
      <c r="G14" s="94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5" t="s">
        <v>150</v>
      </c>
      <c r="E15" s="91">
        <f>SUM(E16:E17)</f>
        <v>1170</v>
      </c>
      <c r="F15" s="91">
        <f t="shared" ref="F15:G15" si="4">SUM(F16:F17)</f>
        <v>1170</v>
      </c>
      <c r="G15" s="91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6" t="s">
        <v>151</v>
      </c>
      <c r="E16" s="59">
        <v>1170</v>
      </c>
      <c r="F16" s="92">
        <v>1170</v>
      </c>
      <c r="G16" s="92">
        <v>0</v>
      </c>
    </row>
    <row r="17" spans="1:8" ht="16.2" thickBot="1" x14ac:dyDescent="0.35">
      <c r="A17" s="63" t="s">
        <v>79</v>
      </c>
      <c r="B17" s="11" t="s">
        <v>118</v>
      </c>
      <c r="C17" s="11">
        <v>200</v>
      </c>
      <c r="D17" s="106" t="s">
        <v>152</v>
      </c>
      <c r="E17" s="59">
        <v>0</v>
      </c>
      <c r="F17" s="92">
        <v>0</v>
      </c>
      <c r="G17" s="92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4"/>
      <c r="E18" s="94">
        <f>SUM(E19)</f>
        <v>0</v>
      </c>
      <c r="F18" s="94">
        <f t="shared" ref="F18:G18" si="5">SUM(F19)</f>
        <v>0</v>
      </c>
      <c r="G18" s="94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5" t="s">
        <v>150</v>
      </c>
      <c r="E19" s="91">
        <f>SUM(E20)</f>
        <v>0</v>
      </c>
      <c r="F19" s="91">
        <f t="shared" ref="F19:G19" si="6">SUM(F20)</f>
        <v>0</v>
      </c>
      <c r="G19" s="91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6" t="s">
        <v>152</v>
      </c>
      <c r="E20" s="92">
        <v>0</v>
      </c>
      <c r="F20" s="92">
        <v>0</v>
      </c>
      <c r="G20" s="92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9"/>
      <c r="E21" s="76">
        <f>SUM(E22)</f>
        <v>500</v>
      </c>
      <c r="F21" s="76">
        <f t="shared" ref="F21:G21" si="7">SUM(F22)</f>
        <v>500</v>
      </c>
      <c r="G21" s="76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1"/>
      <c r="E22" s="79">
        <f>SUM(E23)</f>
        <v>500</v>
      </c>
      <c r="F22" s="79">
        <f t="shared" ref="F22:G22" si="8">SUM(F23)</f>
        <v>500</v>
      </c>
      <c r="G22" s="79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5">
        <v>1100</v>
      </c>
      <c r="E23" s="91">
        <f>SUM(E24)</f>
        <v>500</v>
      </c>
      <c r="F23" s="91">
        <f t="shared" ref="F23:G23" si="9">SUM(F24)</f>
        <v>500</v>
      </c>
      <c r="G23" s="91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6">
        <v>1105</v>
      </c>
      <c r="E24" s="92">
        <v>500</v>
      </c>
      <c r="F24" s="92">
        <v>500</v>
      </c>
      <c r="G24" s="92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9"/>
      <c r="E25" s="76">
        <f>SUM(E26+E29)</f>
        <v>4904.8999999999996</v>
      </c>
      <c r="F25" s="76">
        <f t="shared" ref="F25:G25" si="10">SUM(F26+F29)</f>
        <v>0</v>
      </c>
      <c r="G25" s="76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1"/>
      <c r="E26" s="79">
        <f>SUM(E27)</f>
        <v>4904.8999999999996</v>
      </c>
      <c r="F26" s="79">
        <f t="shared" ref="F26:G26" si="11">SUM(F27)</f>
        <v>0</v>
      </c>
      <c r="G26" s="79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5" t="s">
        <v>159</v>
      </c>
      <c r="E27" s="91">
        <f>SUM(E28)</f>
        <v>4904.8999999999996</v>
      </c>
      <c r="F27" s="91">
        <f t="shared" ref="F27:G27" si="12">SUM(F28)</f>
        <v>0</v>
      </c>
      <c r="G27" s="91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6" t="s">
        <v>162</v>
      </c>
      <c r="E28" s="92">
        <v>4904.8999999999996</v>
      </c>
      <c r="F28" s="92">
        <v>0</v>
      </c>
      <c r="G28" s="92">
        <v>0</v>
      </c>
      <c r="H28" s="123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4"/>
      <c r="E29" s="94">
        <f>SUM(E30)</f>
        <v>0</v>
      </c>
      <c r="F29" s="94">
        <f t="shared" ref="F29:G29" si="13">SUM(F30)</f>
        <v>0</v>
      </c>
      <c r="G29" s="94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5" t="s">
        <v>159</v>
      </c>
      <c r="E30" s="91">
        <f>SUM(E31)</f>
        <v>0</v>
      </c>
      <c r="F30" s="91">
        <f t="shared" ref="F30:G30" si="14">SUM(F31)</f>
        <v>0</v>
      </c>
      <c r="G30" s="91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6" t="s">
        <v>162</v>
      </c>
      <c r="E31" s="92">
        <v>0</v>
      </c>
      <c r="F31" s="92">
        <v>0</v>
      </c>
      <c r="G31" s="92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9"/>
      <c r="E32" s="76">
        <f>SUM(E33+E37)</f>
        <v>294</v>
      </c>
      <c r="F32" s="76">
        <f t="shared" ref="F32:G32" si="15">SUM(F33+F37)</f>
        <v>294</v>
      </c>
      <c r="G32" s="76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8"/>
      <c r="E33" s="95">
        <f>SUM(E34)</f>
        <v>134</v>
      </c>
      <c r="F33" s="95">
        <f t="shared" ref="F33:G33" si="16">SUM(F34)</f>
        <v>134</v>
      </c>
      <c r="G33" s="95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8" t="s">
        <v>150</v>
      </c>
      <c r="E34" s="95">
        <f>SUM(E35)</f>
        <v>134</v>
      </c>
      <c r="F34" s="95">
        <f t="shared" ref="F34:G34" si="17">SUM(F35)</f>
        <v>134</v>
      </c>
      <c r="G34" s="95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9" t="s">
        <v>152</v>
      </c>
      <c r="E35" s="96">
        <v>134</v>
      </c>
      <c r="F35" s="96">
        <v>134</v>
      </c>
      <c r="G35" s="95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8"/>
      <c r="E36" s="96">
        <f>SUM(E37)</f>
        <v>160</v>
      </c>
      <c r="F36" s="96">
        <f t="shared" ref="F36:G36" si="18">SUM(F37)</f>
        <v>160</v>
      </c>
      <c r="G36" s="96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8" t="s">
        <v>150</v>
      </c>
      <c r="E37" s="95">
        <f>SUM(E38)</f>
        <v>160</v>
      </c>
      <c r="F37" s="95">
        <f t="shared" ref="F37:G37" si="19">SUM(F38)</f>
        <v>160</v>
      </c>
      <c r="G37" s="95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9" t="s">
        <v>152</v>
      </c>
      <c r="E38" s="96">
        <v>160</v>
      </c>
      <c r="F38" s="96">
        <v>160</v>
      </c>
      <c r="G38" s="96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9"/>
      <c r="E39" s="76">
        <f>SUM(E40)</f>
        <v>1010</v>
      </c>
      <c r="F39" s="76">
        <f t="shared" ref="F39:G39" si="20">SUM(F40)</f>
        <v>1010</v>
      </c>
      <c r="G39" s="76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1"/>
      <c r="E40" s="79">
        <f>SUM(E41)</f>
        <v>1010</v>
      </c>
      <c r="F40" s="79">
        <f t="shared" ref="F40:G40" si="21">SUM(F41)</f>
        <v>1010</v>
      </c>
      <c r="G40" s="79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5" t="s">
        <v>150</v>
      </c>
      <c r="E41" s="91">
        <f>SUM(E42)</f>
        <v>1010</v>
      </c>
      <c r="F41" s="91">
        <f t="shared" ref="F41:G41" si="22">SUM(F42)</f>
        <v>1010</v>
      </c>
      <c r="G41" s="91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6" t="s">
        <v>153</v>
      </c>
      <c r="E42" s="92">
        <v>1010</v>
      </c>
      <c r="F42" s="92">
        <v>1010</v>
      </c>
      <c r="G42" s="92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7"/>
      <c r="E43" s="76">
        <f>SUM(E44+E47)</f>
        <v>2470</v>
      </c>
      <c r="F43" s="76">
        <f t="shared" ref="F43:G43" si="23">SUM(F44+F47)</f>
        <v>2500</v>
      </c>
      <c r="G43" s="76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4"/>
      <c r="E44" s="94">
        <f>SUM(E45)</f>
        <v>2220</v>
      </c>
      <c r="F44" s="94">
        <f t="shared" ref="F44:G44" si="24">SUM(F45)</f>
        <v>2250</v>
      </c>
      <c r="G44" s="94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5" t="s">
        <v>159</v>
      </c>
      <c r="E45" s="91">
        <f>SUM(E46)</f>
        <v>2220</v>
      </c>
      <c r="F45" s="91">
        <f t="shared" ref="F45:G45" si="25">SUM(F46)</f>
        <v>2250</v>
      </c>
      <c r="G45" s="91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6" t="s">
        <v>160</v>
      </c>
      <c r="E46" s="92">
        <v>2220</v>
      </c>
      <c r="F46" s="92">
        <v>2250</v>
      </c>
      <c r="G46" s="92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4"/>
      <c r="E47" s="94">
        <f>SUM(E48)</f>
        <v>250</v>
      </c>
      <c r="F47" s="94">
        <f t="shared" ref="F47:G47" si="26">SUM(F48)</f>
        <v>250</v>
      </c>
      <c r="G47" s="94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5" t="s">
        <v>159</v>
      </c>
      <c r="E48" s="91">
        <f>SUM(E49)</f>
        <v>250</v>
      </c>
      <c r="F48" s="91">
        <f t="shared" ref="F48:G48" si="27">SUM(F49)</f>
        <v>250</v>
      </c>
      <c r="G48" s="91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6" t="s">
        <v>160</v>
      </c>
      <c r="E49" s="92">
        <v>250</v>
      </c>
      <c r="F49" s="92">
        <v>250</v>
      </c>
      <c r="G49" s="92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9"/>
      <c r="E50" s="76">
        <f>SUM(E51+E54)</f>
        <v>28163.3</v>
      </c>
      <c r="F50" s="76">
        <f t="shared" ref="F50:G50" si="28">SUM(F51+F54)</f>
        <v>17002</v>
      </c>
      <c r="G50" s="76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1"/>
      <c r="E51" s="79">
        <f>SUM(E52)</f>
        <v>19252</v>
      </c>
      <c r="F51" s="79">
        <f t="shared" ref="F51:G51" si="29">SUM(F52)</f>
        <v>8002</v>
      </c>
      <c r="G51" s="79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5" t="s">
        <v>159</v>
      </c>
      <c r="E52" s="91">
        <f>SUM(E53)</f>
        <v>19252</v>
      </c>
      <c r="F52" s="91">
        <f t="shared" ref="F52:G52" si="30">SUM(F53)</f>
        <v>8002</v>
      </c>
      <c r="G52" s="91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6" t="s">
        <v>161</v>
      </c>
      <c r="E53" s="92">
        <v>19252</v>
      </c>
      <c r="F53" s="92">
        <v>8002</v>
      </c>
      <c r="G53" s="92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4"/>
      <c r="E54" s="94">
        <f>SUM(E55)</f>
        <v>8911.2999999999993</v>
      </c>
      <c r="F54" s="94">
        <f t="shared" ref="F54:G54" si="31">SUM(F55)</f>
        <v>9000</v>
      </c>
      <c r="G54" s="94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5" t="s">
        <v>159</v>
      </c>
      <c r="E55" s="91">
        <f>SUM(E56)</f>
        <v>8911.2999999999993</v>
      </c>
      <c r="F55" s="91">
        <f t="shared" ref="F55:G55" si="32">SUM(F56)</f>
        <v>9000</v>
      </c>
      <c r="G55" s="91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6" t="s">
        <v>161</v>
      </c>
      <c r="E56" s="92">
        <v>8911.2999999999993</v>
      </c>
      <c r="F56" s="92">
        <v>9000</v>
      </c>
      <c r="G56" s="92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9"/>
      <c r="E57" s="76">
        <f>SUM(E58+E61)</f>
        <v>750</v>
      </c>
      <c r="F57" s="76">
        <f t="shared" ref="F57:G57" si="33">SUM(F58+F61)</f>
        <v>750</v>
      </c>
      <c r="G57" s="76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1"/>
      <c r="E58" s="79">
        <f>SUM(E59)</f>
        <v>600</v>
      </c>
      <c r="F58" s="79">
        <f t="shared" ref="F58:G58" si="34">SUM(F59)</f>
        <v>600</v>
      </c>
      <c r="G58" s="79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5" t="s">
        <v>163</v>
      </c>
      <c r="E59" s="91">
        <f>SUM(E60)</f>
        <v>600</v>
      </c>
      <c r="F59" s="91">
        <f t="shared" ref="F59:G59" si="35">SUM(F60)</f>
        <v>600</v>
      </c>
      <c r="G59" s="91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6" t="s">
        <v>164</v>
      </c>
      <c r="E60" s="92">
        <v>600</v>
      </c>
      <c r="F60" s="92">
        <v>600</v>
      </c>
      <c r="G60" s="92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4"/>
      <c r="E61" s="94">
        <f>SUM(E62)</f>
        <v>150</v>
      </c>
      <c r="F61" s="94">
        <f t="shared" ref="F61:G61" si="36">SUM(F62)</f>
        <v>150</v>
      </c>
      <c r="G61" s="94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5" t="s">
        <v>163</v>
      </c>
      <c r="E62" s="91">
        <f>SUM(E63)</f>
        <v>150</v>
      </c>
      <c r="F62" s="91">
        <f t="shared" ref="F62:G62" si="37">SUM(F63)</f>
        <v>150</v>
      </c>
      <c r="G62" s="91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6" t="s">
        <v>164</v>
      </c>
      <c r="E63" s="92">
        <v>150</v>
      </c>
      <c r="F63" s="92">
        <v>150</v>
      </c>
      <c r="G63" s="92">
        <v>0</v>
      </c>
    </row>
    <row r="64" spans="1:7" ht="125.4" thickBot="1" x14ac:dyDescent="0.35">
      <c r="A64" s="6" t="s">
        <v>197</v>
      </c>
      <c r="B64" s="15" t="s">
        <v>127</v>
      </c>
      <c r="C64" s="15"/>
      <c r="D64" s="107"/>
      <c r="E64" s="93">
        <v>0</v>
      </c>
      <c r="F64" s="93">
        <v>0</v>
      </c>
      <c r="G64" s="93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1"/>
      <c r="E65" s="79">
        <v>0</v>
      </c>
      <c r="F65" s="79">
        <v>0</v>
      </c>
      <c r="G65" s="79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5" t="s">
        <v>142</v>
      </c>
      <c r="E66" s="91">
        <v>0</v>
      </c>
      <c r="F66" s="91">
        <v>0</v>
      </c>
      <c r="G66" s="91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6" t="s">
        <v>149</v>
      </c>
      <c r="E67" s="92">
        <v>0</v>
      </c>
      <c r="F67" s="92">
        <v>0</v>
      </c>
      <c r="G67" s="92">
        <v>0</v>
      </c>
    </row>
    <row r="68" spans="1:7" ht="125.4" thickBot="1" x14ac:dyDescent="0.35">
      <c r="A68" s="6" t="s">
        <v>139</v>
      </c>
      <c r="B68" s="3" t="s">
        <v>57</v>
      </c>
      <c r="C68" s="16"/>
      <c r="D68" s="69"/>
      <c r="E68" s="76">
        <f>SUM(E69)</f>
        <v>100</v>
      </c>
      <c r="F68" s="76">
        <f t="shared" ref="F68:G68" si="38">SUM(F69)</f>
        <v>100</v>
      </c>
      <c r="G68" s="76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1"/>
      <c r="E69" s="79">
        <f>SUM(E70)</f>
        <v>100</v>
      </c>
      <c r="F69" s="79">
        <f t="shared" ref="F69:G69" si="39">SUM(F70)</f>
        <v>100</v>
      </c>
      <c r="G69" s="79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5" t="s">
        <v>154</v>
      </c>
      <c r="E70" s="91">
        <f>SUM(E71)</f>
        <v>100</v>
      </c>
      <c r="F70" s="91">
        <f t="shared" ref="F70:G70" si="40">SUM(F71)</f>
        <v>100</v>
      </c>
      <c r="G70" s="91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6" t="s">
        <v>157</v>
      </c>
      <c r="E71" s="92">
        <v>100</v>
      </c>
      <c r="F71" s="92">
        <v>100</v>
      </c>
      <c r="G71" s="92">
        <v>100</v>
      </c>
    </row>
    <row r="72" spans="1:7" ht="97.2" thickBot="1" x14ac:dyDescent="0.35">
      <c r="A72" s="50" t="s">
        <v>198</v>
      </c>
      <c r="B72" s="13" t="s">
        <v>129</v>
      </c>
      <c r="C72" s="15"/>
      <c r="D72" s="107"/>
      <c r="E72" s="76">
        <f>SUM(E73+E76)</f>
        <v>35862.9</v>
      </c>
      <c r="F72" s="76">
        <f t="shared" ref="F72:G72" si="41">SUM(F73+F76)</f>
        <v>15876.7</v>
      </c>
      <c r="G72" s="76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4"/>
      <c r="E73" s="94">
        <f>SUM(E74)</f>
        <v>35862.9</v>
      </c>
      <c r="F73" s="94">
        <f t="shared" ref="F73:G73" si="42">SUM(F74)</f>
        <v>15876.7</v>
      </c>
      <c r="G73" s="94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5" t="s">
        <v>159</v>
      </c>
      <c r="E74" s="91">
        <f>SUM(E75)</f>
        <v>35862.9</v>
      </c>
      <c r="F74" s="91">
        <f t="shared" ref="F74:G74" si="43">SUM(F75)</f>
        <v>15876.7</v>
      </c>
      <c r="G74" s="91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6" t="s">
        <v>162</v>
      </c>
      <c r="E75" s="92">
        <v>35862.9</v>
      </c>
      <c r="F75" s="92">
        <v>15876.7</v>
      </c>
      <c r="G75" s="92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4"/>
      <c r="E76" s="94">
        <f>SUM(E77)</f>
        <v>0</v>
      </c>
      <c r="F76" s="94">
        <f t="shared" ref="F76:G76" si="44">SUM(F77)</f>
        <v>0</v>
      </c>
      <c r="G76" s="94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5" t="s">
        <v>159</v>
      </c>
      <c r="E77" s="91">
        <f>SUM(E78)</f>
        <v>0</v>
      </c>
      <c r="F77" s="91">
        <f t="shared" ref="F77:G77" si="45">SUM(F78)</f>
        <v>0</v>
      </c>
      <c r="G77" s="91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6" t="s">
        <v>162</v>
      </c>
      <c r="E78" s="92">
        <v>0</v>
      </c>
      <c r="F78" s="92">
        <v>0</v>
      </c>
      <c r="G78" s="92">
        <v>0</v>
      </c>
    </row>
    <row r="79" spans="1:7" ht="141" thickBot="1" x14ac:dyDescent="0.35">
      <c r="A79" s="6" t="s">
        <v>177</v>
      </c>
      <c r="B79" s="13" t="s">
        <v>131</v>
      </c>
      <c r="C79" s="15"/>
      <c r="D79" s="107"/>
      <c r="E79" s="76">
        <f>SUM(E80+E83)</f>
        <v>58848.800000000003</v>
      </c>
      <c r="F79" s="76">
        <f t="shared" ref="F79:G79" si="46">SUM(F80+F83)</f>
        <v>87445.7</v>
      </c>
      <c r="G79" s="76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4"/>
      <c r="E80" s="94">
        <f>SUM(E81)</f>
        <v>58848.800000000003</v>
      </c>
      <c r="F80" s="94">
        <f t="shared" ref="F80:G80" si="47">SUM(F81)</f>
        <v>87445.7</v>
      </c>
      <c r="G80" s="94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5" t="s">
        <v>154</v>
      </c>
      <c r="E81" s="91">
        <f>SUM(E82)</f>
        <v>58848.800000000003</v>
      </c>
      <c r="F81" s="91">
        <f t="shared" ref="F81:G81" si="48">SUM(F82)</f>
        <v>87445.7</v>
      </c>
      <c r="G81" s="91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6" t="s">
        <v>157</v>
      </c>
      <c r="E82" s="92">
        <v>58848.800000000003</v>
      </c>
      <c r="F82" s="92">
        <v>87445.7</v>
      </c>
      <c r="G82" s="92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4"/>
      <c r="E83" s="94">
        <f>SUM(E84)</f>
        <v>0</v>
      </c>
      <c r="F83" s="94">
        <f t="shared" ref="F83:G83" si="49">SUM(F84)</f>
        <v>0</v>
      </c>
      <c r="G83" s="94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5" t="s">
        <v>154</v>
      </c>
      <c r="E84" s="91">
        <f>SUM(E85)</f>
        <v>0</v>
      </c>
      <c r="F84" s="91">
        <f t="shared" ref="F84:G84" si="50">SUM(F85)</f>
        <v>0</v>
      </c>
      <c r="G84" s="91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6" t="s">
        <v>157</v>
      </c>
      <c r="E85" s="92">
        <v>0</v>
      </c>
      <c r="F85" s="92">
        <v>0</v>
      </c>
      <c r="G85" s="92">
        <v>0</v>
      </c>
      <c r="I85" s="62"/>
      <c r="J85" s="62"/>
      <c r="K85" s="62"/>
    </row>
    <row r="86" spans="1:11" ht="78.599999999999994" thickBot="1" x14ac:dyDescent="0.35">
      <c r="A86" s="47" t="s">
        <v>85</v>
      </c>
      <c r="B86" s="16" t="s">
        <v>58</v>
      </c>
      <c r="C86" s="16"/>
      <c r="D86" s="69"/>
      <c r="E86" s="76">
        <f>SUM(E87+E92+E96)</f>
        <v>15153</v>
      </c>
      <c r="F86" s="76">
        <f t="shared" ref="F86:G86" si="51">SUM(F87+F92+F96)</f>
        <v>13445.9</v>
      </c>
      <c r="G86" s="76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1"/>
      <c r="E87" s="79">
        <f>SUM(E88)</f>
        <v>14307.5</v>
      </c>
      <c r="F87" s="79">
        <f t="shared" ref="F87:G87" si="52">SUM(F88)</f>
        <v>12600.4</v>
      </c>
      <c r="G87" s="79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5" t="s">
        <v>142</v>
      </c>
      <c r="E88" s="58">
        <f>SUM(E89:E91)</f>
        <v>14307.5</v>
      </c>
      <c r="F88" s="58">
        <f t="shared" ref="F88:G88" si="53">SUM(F89:F91)</f>
        <v>12600.4</v>
      </c>
      <c r="G88" s="58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6" t="s">
        <v>143</v>
      </c>
      <c r="E89" s="92">
        <v>2375.6999999999998</v>
      </c>
      <c r="F89" s="92">
        <v>2075</v>
      </c>
      <c r="G89" s="92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6" t="s">
        <v>144</v>
      </c>
      <c r="E90" s="92">
        <v>1427.8</v>
      </c>
      <c r="F90" s="92">
        <v>1357.4</v>
      </c>
      <c r="G90" s="92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6" t="s">
        <v>145</v>
      </c>
      <c r="E91" s="92">
        <v>10504</v>
      </c>
      <c r="F91" s="92">
        <v>9168</v>
      </c>
      <c r="G91" s="92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1"/>
      <c r="E92" s="79">
        <f>SUM(E93)</f>
        <v>845.5</v>
      </c>
      <c r="F92" s="79">
        <f t="shared" ref="F92:G92" si="54">SUM(F93)</f>
        <v>845.5</v>
      </c>
      <c r="G92" s="79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5" t="s">
        <v>142</v>
      </c>
      <c r="E93" s="91">
        <f>SUM(E94:E95)</f>
        <v>845.5</v>
      </c>
      <c r="F93" s="91">
        <f t="shared" ref="F93:G93" si="55">SUM(F94:F95)</f>
        <v>845.5</v>
      </c>
      <c r="G93" s="91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6" t="s">
        <v>144</v>
      </c>
      <c r="E94" s="92">
        <v>119.6</v>
      </c>
      <c r="F94" s="92">
        <v>119.6</v>
      </c>
      <c r="G94" s="92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6" t="s">
        <v>145</v>
      </c>
      <c r="E95" s="92">
        <v>725.9</v>
      </c>
      <c r="F95" s="92">
        <v>725.9</v>
      </c>
      <c r="G95" s="92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1"/>
      <c r="E96" s="79">
        <f>SUM(E97)</f>
        <v>0</v>
      </c>
      <c r="F96" s="79">
        <f t="shared" ref="F96:G96" si="56">SUM(F97)</f>
        <v>0</v>
      </c>
      <c r="G96" s="79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5" t="s">
        <v>142</v>
      </c>
      <c r="E97" s="91">
        <f>SUM(E98)</f>
        <v>0</v>
      </c>
      <c r="F97" s="91">
        <f t="shared" ref="F97:G97" si="57">SUM(F98)</f>
        <v>0</v>
      </c>
      <c r="G97" s="91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6" t="s">
        <v>144</v>
      </c>
      <c r="E98" s="92">
        <v>0</v>
      </c>
      <c r="F98" s="92">
        <v>0</v>
      </c>
      <c r="G98" s="92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9"/>
      <c r="E99" s="76">
        <f>SUM(E100+E105+E128+E135+E144)</f>
        <v>172703</v>
      </c>
      <c r="F99" s="76">
        <f>SUM(F100+F105+F128+F135+F144)</f>
        <v>128000.6</v>
      </c>
      <c r="G99" s="76">
        <f>SUM(G100+G105+G128+G135+G144)</f>
        <v>254485.9</v>
      </c>
    </row>
    <row r="100" spans="1:7" ht="146.4" thickBot="1" x14ac:dyDescent="0.35">
      <c r="A100" s="51" t="s">
        <v>28</v>
      </c>
      <c r="B100" s="52" t="s">
        <v>60</v>
      </c>
      <c r="C100" s="52">
        <v>100</v>
      </c>
      <c r="D100" s="110"/>
      <c r="E100" s="97">
        <f>SUM(E101+E103)</f>
        <v>27272.5</v>
      </c>
      <c r="F100" s="97">
        <f t="shared" ref="F100:G100" si="58">SUM(F101+F103)</f>
        <v>25229.9</v>
      </c>
      <c r="G100" s="97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5" t="s">
        <v>142</v>
      </c>
      <c r="E101" s="98">
        <f>SUM(E102)</f>
        <v>18483.900000000001</v>
      </c>
      <c r="F101" s="98">
        <f t="shared" ref="F101:G101" si="59">SUM(F102)</f>
        <v>16181.6</v>
      </c>
      <c r="G101" s="98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2" t="s">
        <v>149</v>
      </c>
      <c r="E102" s="59">
        <v>18483.900000000001</v>
      </c>
      <c r="F102" s="59">
        <v>16181.6</v>
      </c>
      <c r="G102" s="59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5" t="s">
        <v>165</v>
      </c>
      <c r="E103" s="99">
        <f>SUM(E104)</f>
        <v>8788.6</v>
      </c>
      <c r="F103" s="99">
        <f t="shared" ref="F103:G103" si="60">SUM(F104)</f>
        <v>9048.2999999999993</v>
      </c>
      <c r="G103" s="99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6" t="s">
        <v>166</v>
      </c>
      <c r="E104" s="92">
        <v>8788.6</v>
      </c>
      <c r="F104" s="92">
        <v>9048.2999999999993</v>
      </c>
      <c r="G104" s="92">
        <v>9477.2000000000007</v>
      </c>
    </row>
    <row r="105" spans="1:7" ht="49.2" thickBot="1" x14ac:dyDescent="0.35">
      <c r="A105" s="51" t="s">
        <v>31</v>
      </c>
      <c r="B105" s="52" t="s">
        <v>60</v>
      </c>
      <c r="C105" s="52">
        <v>200</v>
      </c>
      <c r="D105" s="110"/>
      <c r="E105" s="97">
        <f>SUM(E106+E108+E112+E116+E120+E122+E124+E126)</f>
        <v>43799.6</v>
      </c>
      <c r="F105" s="97">
        <f>SUM(F106+F108+F112+F116+F120+F122+F124+F126)</f>
        <v>11374.3</v>
      </c>
      <c r="G105" s="97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5" t="s">
        <v>142</v>
      </c>
      <c r="E106" s="99">
        <f>SUM(E107)</f>
        <v>3934.9</v>
      </c>
      <c r="F106" s="99">
        <f t="shared" ref="F106:G106" si="61">SUM(F107)</f>
        <v>2920</v>
      </c>
      <c r="G106" s="99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2" t="s">
        <v>149</v>
      </c>
      <c r="E107" s="59">
        <v>3934.9</v>
      </c>
      <c r="F107" s="59">
        <v>2920</v>
      </c>
      <c r="G107" s="59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5" t="s">
        <v>150</v>
      </c>
      <c r="E108" s="98">
        <f>SUM(E109:E111)</f>
        <v>0</v>
      </c>
      <c r="F108" s="98">
        <f t="shared" ref="F108:G108" si="62">SUM(F109:F111)</f>
        <v>0</v>
      </c>
      <c r="G108" s="98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6" t="s">
        <v>151</v>
      </c>
      <c r="E109" s="92">
        <v>0</v>
      </c>
      <c r="F109" s="92">
        <v>0</v>
      </c>
      <c r="G109" s="92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6" t="s">
        <v>152</v>
      </c>
      <c r="E110" s="92">
        <v>0</v>
      </c>
      <c r="F110" s="92">
        <v>0</v>
      </c>
      <c r="G110" s="92">
        <v>294</v>
      </c>
    </row>
    <row r="111" spans="1:7" ht="31.8" thickBot="1" x14ac:dyDescent="0.35">
      <c r="A111" s="63" t="s">
        <v>168</v>
      </c>
      <c r="B111" s="11" t="s">
        <v>60</v>
      </c>
      <c r="C111" s="11">
        <v>200</v>
      </c>
      <c r="D111" s="106" t="s">
        <v>153</v>
      </c>
      <c r="E111" s="92">
        <v>0</v>
      </c>
      <c r="F111" s="92">
        <v>0</v>
      </c>
      <c r="G111" s="92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5" t="s">
        <v>154</v>
      </c>
      <c r="E112" s="98">
        <f>SUM(E113:E115)</f>
        <v>2000</v>
      </c>
      <c r="F112" s="98">
        <f t="shared" ref="F112:G112" si="63">SUM(F113:F115)</f>
        <v>2000</v>
      </c>
      <c r="G112" s="98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6" t="s">
        <v>155</v>
      </c>
      <c r="E113" s="92">
        <v>1000</v>
      </c>
      <c r="F113" s="92">
        <v>1000</v>
      </c>
      <c r="G113" s="92">
        <v>1000</v>
      </c>
      <c r="H113" s="211"/>
      <c r="I113" s="211"/>
      <c r="J113" s="210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6" t="s">
        <v>157</v>
      </c>
      <c r="E114" s="92">
        <v>0</v>
      </c>
      <c r="F114" s="92">
        <v>0</v>
      </c>
      <c r="G114" s="92">
        <v>91135.1</v>
      </c>
      <c r="I114" s="210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6" t="s">
        <v>158</v>
      </c>
      <c r="E115" s="92">
        <v>1000</v>
      </c>
      <c r="F115" s="92">
        <v>1000</v>
      </c>
      <c r="G115" s="92">
        <v>1000</v>
      </c>
      <c r="I115" s="210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5" t="s">
        <v>159</v>
      </c>
      <c r="E116" s="98">
        <f>SUM(E117:E119)</f>
        <v>35094.5</v>
      </c>
      <c r="F116" s="98">
        <f t="shared" ref="F116:G116" si="64">SUM(F117:F119)</f>
        <v>4610</v>
      </c>
      <c r="G116" s="98">
        <f t="shared" si="64"/>
        <v>13863</v>
      </c>
      <c r="I116" s="210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6" t="s">
        <v>160</v>
      </c>
      <c r="E117" s="92">
        <v>34404.6</v>
      </c>
      <c r="F117" s="92">
        <v>110</v>
      </c>
      <c r="G117" s="92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6" t="s">
        <v>161</v>
      </c>
      <c r="E118" s="92">
        <v>0</v>
      </c>
      <c r="F118" s="92">
        <v>0</v>
      </c>
      <c r="G118" s="92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6" t="s">
        <v>162</v>
      </c>
      <c r="E119" s="92">
        <v>689.9</v>
      </c>
      <c r="F119" s="92">
        <v>4500</v>
      </c>
      <c r="G119" s="92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5" t="s">
        <v>163</v>
      </c>
      <c r="E120" s="98">
        <f>SUM(E121)</f>
        <v>0</v>
      </c>
      <c r="F120" s="98">
        <f t="shared" ref="F120:G120" si="65">SUM(F121)</f>
        <v>0</v>
      </c>
      <c r="G120" s="98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6" t="s">
        <v>164</v>
      </c>
      <c r="E121" s="92">
        <v>0</v>
      </c>
      <c r="F121" s="92">
        <v>0</v>
      </c>
      <c r="G121" s="92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5" t="s">
        <v>165</v>
      </c>
      <c r="E122" s="98">
        <f>SUM(E123)</f>
        <v>2270.1999999999998</v>
      </c>
      <c r="F122" s="98">
        <f t="shared" ref="F122:G122" si="66">SUM(F123)</f>
        <v>1344.3</v>
      </c>
      <c r="G122" s="98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6" t="s">
        <v>166</v>
      </c>
      <c r="E123" s="92">
        <v>2270.1999999999998</v>
      </c>
      <c r="F123" s="92">
        <v>1344.3</v>
      </c>
      <c r="G123" s="92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5">
        <v>1100</v>
      </c>
      <c r="E124" s="98">
        <f>SUM(E125)</f>
        <v>0</v>
      </c>
      <c r="F124" s="98">
        <f t="shared" ref="F124:G124" si="67">SUM(F125)</f>
        <v>0</v>
      </c>
      <c r="G124" s="98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6">
        <v>1105</v>
      </c>
      <c r="E125" s="92">
        <v>0</v>
      </c>
      <c r="F125" s="92">
        <v>0</v>
      </c>
      <c r="G125" s="92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5">
        <v>1200</v>
      </c>
      <c r="E126" s="98">
        <f>SUM(E127)</f>
        <v>500</v>
      </c>
      <c r="F126" s="98">
        <f t="shared" ref="F126:G126" si="68">SUM(F127)</f>
        <v>500</v>
      </c>
      <c r="G126" s="98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6">
        <v>1204</v>
      </c>
      <c r="E127" s="92">
        <v>500</v>
      </c>
      <c r="F127" s="92">
        <v>500</v>
      </c>
      <c r="G127" s="92">
        <v>500</v>
      </c>
    </row>
    <row r="128" spans="1:10" ht="33" thickBot="1" x14ac:dyDescent="0.35">
      <c r="A128" s="51" t="s">
        <v>34</v>
      </c>
      <c r="B128" s="52" t="s">
        <v>60</v>
      </c>
      <c r="C128" s="52">
        <v>500</v>
      </c>
      <c r="D128" s="110"/>
      <c r="E128" s="97">
        <f>SUM(E129+E131+E133)</f>
        <v>896</v>
      </c>
      <c r="F128" s="97">
        <f t="shared" ref="F128:G128" si="69">SUM(F129+F131+F133)</f>
        <v>539.9</v>
      </c>
      <c r="G128" s="97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5" t="s">
        <v>142</v>
      </c>
      <c r="E129" s="99">
        <f>SUM(E130)</f>
        <v>611.9</v>
      </c>
      <c r="F129" s="99">
        <f t="shared" ref="F129:G129" si="70">SUM(F130)</f>
        <v>539.9</v>
      </c>
      <c r="G129" s="99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6" t="s">
        <v>146</v>
      </c>
      <c r="E130" s="92">
        <v>611.9</v>
      </c>
      <c r="F130" s="92">
        <v>539.9</v>
      </c>
      <c r="G130" s="92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5" t="s">
        <v>150</v>
      </c>
      <c r="E131" s="98">
        <f>SUM(E132)</f>
        <v>203.3</v>
      </c>
      <c r="F131" s="98">
        <f t="shared" ref="F131:G131" si="71">SUM(F132)</f>
        <v>0</v>
      </c>
      <c r="G131" s="98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6" t="s">
        <v>152</v>
      </c>
      <c r="E132" s="92">
        <v>203.3</v>
      </c>
      <c r="F132" s="92">
        <v>0</v>
      </c>
      <c r="G132" s="92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5" t="s">
        <v>154</v>
      </c>
      <c r="E133" s="98">
        <f>SUM(E134)</f>
        <v>80.8</v>
      </c>
      <c r="F133" s="98">
        <f t="shared" ref="F133:G133" si="72">SUM(F134)</f>
        <v>0</v>
      </c>
      <c r="G133" s="98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6" t="s">
        <v>157</v>
      </c>
      <c r="E134" s="92">
        <v>80.8</v>
      </c>
      <c r="F134" s="92">
        <v>0</v>
      </c>
      <c r="G134" s="92">
        <v>0</v>
      </c>
    </row>
    <row r="135" spans="1:8" ht="81.599999999999994" thickBot="1" x14ac:dyDescent="0.35">
      <c r="A135" s="51" t="s">
        <v>111</v>
      </c>
      <c r="B135" s="53" t="s">
        <v>60</v>
      </c>
      <c r="C135" s="53">
        <v>600</v>
      </c>
      <c r="D135" s="111"/>
      <c r="E135" s="100">
        <f>SUM(E138+E140+E142+E136)</f>
        <v>98861.1</v>
      </c>
      <c r="F135" s="100">
        <f t="shared" ref="F135:G135" si="73">SUM(F138+F140+F142+F136)</f>
        <v>82213.5</v>
      </c>
      <c r="G135" s="100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30" t="s">
        <v>154</v>
      </c>
      <c r="E136" s="131">
        <f>SUM(E137)</f>
        <v>82.4</v>
      </c>
      <c r="F136" s="131">
        <f t="shared" ref="F136:G136" si="74">SUM(F137)</f>
        <v>82.4</v>
      </c>
      <c r="G136" s="131">
        <f t="shared" si="74"/>
        <v>82.4</v>
      </c>
    </row>
    <row r="137" spans="1:8" ht="16.8" thickBot="1" x14ac:dyDescent="0.35">
      <c r="A137" s="129" t="s">
        <v>82</v>
      </c>
      <c r="B137" s="11" t="s">
        <v>60</v>
      </c>
      <c r="C137" s="11">
        <v>600</v>
      </c>
      <c r="D137" s="130" t="s">
        <v>156</v>
      </c>
      <c r="E137" s="132">
        <v>82.4</v>
      </c>
      <c r="F137" s="132">
        <v>82.4</v>
      </c>
      <c r="G137" s="132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5" t="s">
        <v>159</v>
      </c>
      <c r="E138" s="98">
        <f>SUM(E139)</f>
        <v>78423.600000000006</v>
      </c>
      <c r="F138" s="98">
        <f>SUM(F139)</f>
        <v>63746.6</v>
      </c>
      <c r="G138" s="98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6" t="s">
        <v>162</v>
      </c>
      <c r="E139" s="92">
        <v>78423.600000000006</v>
      </c>
      <c r="F139" s="92">
        <v>63746.6</v>
      </c>
      <c r="G139" s="92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5" t="s">
        <v>163</v>
      </c>
      <c r="E140" s="98">
        <f>SUM(E141)</f>
        <v>0</v>
      </c>
      <c r="F140" s="98">
        <f t="shared" ref="F140:G140" si="76">SUM(F141)</f>
        <v>0</v>
      </c>
      <c r="G140" s="98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6" t="s">
        <v>164</v>
      </c>
      <c r="E141" s="92">
        <v>0</v>
      </c>
      <c r="F141" s="92">
        <v>0</v>
      </c>
      <c r="G141" s="92">
        <v>150</v>
      </c>
      <c r="H141" s="123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5" t="s">
        <v>165</v>
      </c>
      <c r="E142" s="98">
        <f>SUM(E143)</f>
        <v>20355.099999999999</v>
      </c>
      <c r="F142" s="98">
        <f t="shared" ref="F142:G142" si="77">SUM(F143)</f>
        <v>18384.5</v>
      </c>
      <c r="G142" s="98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6" t="s">
        <v>166</v>
      </c>
      <c r="E143" s="92">
        <v>20355.099999999999</v>
      </c>
      <c r="F143" s="92">
        <v>18384.5</v>
      </c>
      <c r="G143" s="92">
        <v>18384.5</v>
      </c>
    </row>
    <row r="144" spans="1:8" ht="33" thickBot="1" x14ac:dyDescent="0.35">
      <c r="A144" s="51" t="s">
        <v>32</v>
      </c>
      <c r="B144" s="52" t="s">
        <v>60</v>
      </c>
      <c r="C144" s="52">
        <v>800</v>
      </c>
      <c r="D144" s="110"/>
      <c r="E144" s="97">
        <f>SUM(E145+E149+E152+E156+E160)</f>
        <v>1873.8000000000002</v>
      </c>
      <c r="F144" s="97">
        <f t="shared" ref="F144:G144" si="78">SUM(F145+F149+F152+F156+F160)</f>
        <v>8643</v>
      </c>
      <c r="G144" s="97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5" t="s">
        <v>142</v>
      </c>
      <c r="E145" s="99">
        <f>SUM(E146:E148)</f>
        <v>1674.2</v>
      </c>
      <c r="F145" s="99">
        <f t="shared" ref="F145:G145" si="79">SUM(F146:F148)</f>
        <v>8532.7999999999993</v>
      </c>
      <c r="G145" s="99">
        <f t="shared" si="79"/>
        <v>16109.4</v>
      </c>
    </row>
    <row r="146" spans="1:7" ht="31.8" thickBot="1" x14ac:dyDescent="0.35">
      <c r="A146" s="113" t="s">
        <v>140</v>
      </c>
      <c r="B146" s="11" t="s">
        <v>60</v>
      </c>
      <c r="C146" s="11">
        <v>800</v>
      </c>
      <c r="D146" s="106" t="s">
        <v>147</v>
      </c>
      <c r="E146" s="119">
        <v>0</v>
      </c>
      <c r="F146" s="119">
        <v>0</v>
      </c>
      <c r="G146" s="119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6" t="s">
        <v>148</v>
      </c>
      <c r="E147" s="92">
        <v>285.8</v>
      </c>
      <c r="F147" s="92">
        <v>500</v>
      </c>
      <c r="G147" s="92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6" t="s">
        <v>149</v>
      </c>
      <c r="E148" s="92">
        <v>1388.4</v>
      </c>
      <c r="F148" s="92">
        <v>8032.8</v>
      </c>
      <c r="G148" s="92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5" t="s">
        <v>150</v>
      </c>
      <c r="E149" s="98">
        <f>SUM(E150:E151)</f>
        <v>0</v>
      </c>
      <c r="F149" s="98">
        <f t="shared" ref="F149:G149" si="80">SUM(F150:F151)</f>
        <v>0</v>
      </c>
      <c r="G149" s="98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6" t="s">
        <v>151</v>
      </c>
      <c r="E150" s="92">
        <v>0</v>
      </c>
      <c r="F150" s="92">
        <v>0</v>
      </c>
      <c r="G150" s="92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6" t="s">
        <v>152</v>
      </c>
      <c r="E151" s="92">
        <v>0</v>
      </c>
      <c r="F151" s="92">
        <v>0</v>
      </c>
      <c r="G151" s="92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5" t="s">
        <v>154</v>
      </c>
      <c r="E152" s="98">
        <f>SUM(E153:E155)</f>
        <v>110</v>
      </c>
      <c r="F152" s="98">
        <f t="shared" ref="F152:G152" si="81">SUM(F153:F155)</f>
        <v>110</v>
      </c>
      <c r="G152" s="98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6" t="s">
        <v>155</v>
      </c>
      <c r="E153" s="92">
        <v>110</v>
      </c>
      <c r="F153" s="92">
        <v>110</v>
      </c>
      <c r="G153" s="92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6" t="s">
        <v>157</v>
      </c>
      <c r="E154" s="92">
        <v>0</v>
      </c>
      <c r="F154" s="92">
        <v>0</v>
      </c>
      <c r="G154" s="92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6" t="s">
        <v>156</v>
      </c>
      <c r="E155" s="92">
        <v>0</v>
      </c>
      <c r="F155" s="92">
        <v>0</v>
      </c>
      <c r="G155" s="92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5" t="s">
        <v>159</v>
      </c>
      <c r="E156" s="98">
        <f>SUM(E157:E159)</f>
        <v>89.4</v>
      </c>
      <c r="F156" s="98">
        <f t="shared" ref="F156:G156" si="82">SUM(F157:F159)</f>
        <v>0</v>
      </c>
      <c r="G156" s="98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6" t="s">
        <v>160</v>
      </c>
      <c r="E157" s="92">
        <v>0</v>
      </c>
      <c r="F157" s="92">
        <v>0</v>
      </c>
      <c r="G157" s="92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6" t="s">
        <v>161</v>
      </c>
      <c r="E158" s="92">
        <v>89.4</v>
      </c>
      <c r="F158" s="92">
        <v>0</v>
      </c>
      <c r="G158" s="92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6" t="s">
        <v>162</v>
      </c>
      <c r="E159" s="92">
        <v>0</v>
      </c>
      <c r="F159" s="92">
        <v>0</v>
      </c>
      <c r="G159" s="92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5" t="s">
        <v>165</v>
      </c>
      <c r="E160" s="98">
        <f>SUM(E161)</f>
        <v>0.2</v>
      </c>
      <c r="F160" s="98">
        <f t="shared" ref="F160:G160" si="83">SUM(F161)</f>
        <v>0.2</v>
      </c>
      <c r="G160" s="98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6" t="s">
        <v>166</v>
      </c>
      <c r="E161" s="92">
        <v>0.2</v>
      </c>
      <c r="F161" s="92">
        <v>0.2</v>
      </c>
      <c r="G161" s="92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5" t="s">
        <v>222</v>
      </c>
      <c r="E162" s="223">
        <v>124.8</v>
      </c>
      <c r="F162" s="223">
        <v>0</v>
      </c>
      <c r="G162" s="223">
        <v>0</v>
      </c>
    </row>
    <row r="163" spans="1:8" ht="31.8" thickBot="1" x14ac:dyDescent="0.35">
      <c r="A163" s="128" t="s">
        <v>226</v>
      </c>
      <c r="B163" s="11" t="s">
        <v>60</v>
      </c>
      <c r="C163" s="11">
        <v>800</v>
      </c>
      <c r="D163" s="106" t="s">
        <v>224</v>
      </c>
      <c r="E163" s="92">
        <v>124.8</v>
      </c>
      <c r="F163" s="92">
        <v>0</v>
      </c>
      <c r="G163" s="92">
        <v>0</v>
      </c>
    </row>
    <row r="164" spans="1:8" ht="16.2" thickBot="1" x14ac:dyDescent="0.35">
      <c r="A164" s="6" t="s">
        <v>63</v>
      </c>
      <c r="B164" s="3"/>
      <c r="C164" s="3"/>
      <c r="D164" s="75"/>
      <c r="E164" s="58">
        <f>SUM(E9+E13+E21+E25+E32+E39+E43+E50+E57+E64+E68+E72+E79+E86+E99)+E162</f>
        <v>322094.7</v>
      </c>
      <c r="F164" s="58">
        <f t="shared" ref="F164" si="84">SUM(F9+F13+F21+F25+F32+F39+F43+F50+F57+F64+F68+F72+F79+F86+F99)</f>
        <v>268134.90000000002</v>
      </c>
      <c r="G164" s="58">
        <v>281379.5</v>
      </c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лист решения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2025-03-03T10:10:19Z</cp:lastPrinted>
  <dcterms:created xsi:type="dcterms:W3CDTF">2022-09-14T12:35:13Z</dcterms:created>
  <dcterms:modified xsi:type="dcterms:W3CDTF">2025-03-03T10:10:49Z</dcterms:modified>
</cp:coreProperties>
</file>