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МАРТ 21.03\"/>
    </mc:Choice>
  </mc:AlternateContent>
  <bookViews>
    <workbookView xWindow="360" yWindow="48" windowWidth="21012" windowHeight="9972" firstSheet="1" activeTab="6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  <sheet name="приложение 10" sheetId="15" r:id="rId7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15" i="15" l="1"/>
  <c r="E162" i="3" l="1"/>
  <c r="F140" i="4"/>
  <c r="F141" i="4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78" i="4" l="1"/>
  <c r="F70" i="4" s="1"/>
  <c r="H47" i="4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6" i="10" l="1"/>
  <c r="F153" i="4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<sst xmlns="http://schemas.openxmlformats.org/spreadsheetml/2006/main" count="1465" uniqueCount="353">
  <si>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</si>
  <si>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</si>
  <si>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</si>
  <si>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</si>
  <si>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</si>
  <si>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</si>
  <si>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</si>
  <si>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</si>
  <si>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</si>
  <si>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</si>
  <si>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</si>
  <si>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</si>
  <si>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</si>
  <si>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</si>
  <si>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</si>
  <si>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</si>
  <si>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</si>
  <si>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</si>
  <si>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</si>
  <si>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</si>
  <si>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</si>
  <si>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</si>
  <si>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</si>
  <si>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</si>
  <si>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</si>
  <si>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</si>
  <si>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</si>
  <si>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</si>
  <si>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</si>
  <si>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</si>
  <si>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</si>
  <si>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</si>
  <si>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</si>
  <si>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</si>
  <si>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</si>
  <si>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</si>
  <si>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</si>
  <si>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</si>
  <si>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</si>
  <si>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</si>
  <si>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</si>
  <si>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</si>
  <si>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</si>
  <si>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</si>
  <si>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</si>
  <si>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</si>
  <si>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</si>
  <si>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</si>
  <si>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</si>
  <si>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</si>
  <si>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</si>
  <si>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</si>
  <si>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</si>
  <si>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</si>
  <si>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</si>
  <si>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</si>
  <si>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</si>
  <si>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</si>
  <si>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</si>
  <si>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</si>
  <si>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</si>
  <si>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</si>
  <si>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</si>
  <si>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</si>
  <si>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</si>
  <si>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</si>
  <si>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</si>
  <si>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</si>
  <si>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</si>
  <si>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</si>
  <si>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</si>
  <si>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</si>
  <si>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</si>
  <si>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</si>
  <si>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</si>
  <si>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</si>
  <si>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</si>
  <si>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</si>
  <si>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</si>
  <si>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</si>
  <si>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</si>
  <si>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</si>
  <si>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</si>
  <si>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</si>
  <si>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</si>
  <si>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</si>
  <si>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</si>
  <si>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</si>
  <si>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</si>
  <si>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</si>
  <si>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</si>
  <si>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</si>
  <si>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</si>
  <si>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</si>
  <si>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</si>
  <si>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</si>
  <si>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</si>
  <si>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</si>
  <si>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</si>
  <si>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</si>
  <si>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</si>
  <si>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</si>
  <si>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</si>
  <si>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</si>
  <si>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</si>
  <si>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</si>
  <si>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</si>
  <si>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</si>
  <si>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</si>
  <si>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</si>
  <si>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</si>
  <si>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</si>
  <si>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</si>
  <si>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</si>
  <si>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</si>
  <si>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</si>
  <si>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</si>
  <si>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</si>
  <si>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</si>
  <si>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</si>
  <si>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</si>
  <si>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</si>
  <si>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</si>
  <si>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</si>
  <si>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</si>
  <si>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</si>
  <si>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</si>
  <si>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</si>
  <si>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</si>
  <si>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</si>
  <si>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</si>
  <si>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</si>
  <si>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</si>
  <si>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</si>
  <si>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</si>
  <si>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</si>
  <si>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</si>
  <si>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</si>
  <si>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</si>
  <si>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</si>
  <si>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</si>
  <si>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</si>
  <si>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</si>
  <si>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</si>
  <si>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</si>
  <si>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</si>
  <si>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</si>
  <si>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</si>
  <si>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</si>
  <si>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</si>
  <si>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</si>
  <si>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</si>
  <si>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</si>
  <si>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</si>
  <si>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</si>
  <si>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</si>
  <si>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</si>
  <si>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</si>
  <si>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</si>
  <si>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</si>
  <si>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</si>
  <si>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</si>
  <si>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</si>
  <si>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</si>
  <si>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</si>
  <si>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</si>
  <si>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</si>
  <si>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</si>
  <si>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</si>
  <si>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</si>
  <si>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</si>
  <si>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</si>
  <si>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</si>
  <si>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</si>
  <si>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</si>
  <si>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</si>
  <si>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</si>
  <si>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</si>
  <si>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</si>
  <si>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</si>
  <si>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</si>
  <si>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</si>
  <si>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</si>
  <si>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</si>
  <si>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</si>
  <si>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</si>
  <si>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</si>
  <si>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</si>
  <si>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</si>
  <si>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</si>
  <si>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</si>
  <si>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</si>
  <si>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</si>
  <si>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</si>
  <si>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</si>
  <si>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</si>
  <si>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</si>
  <si>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</si>
  <si>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</si>
  <si>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</si>
  <si>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</si>
  <si>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</si>
  <si>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</si>
  <si>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</si>
  <si>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</si>
  <si>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</si>
  <si>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</si>
  <si>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</si>
  <si>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</si>
  <si>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</si>
  <si>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</si>
  <si>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</si>
  <si>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</si>
  <si>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</si>
  <si>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</si>
  <si>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</si>
  <si>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</si>
  <si>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</si>
  <si>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</si>
  <si>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</si>
  <si>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</si>
  <si>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</si>
  <si>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</si>
  <si>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</si>
  <si>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</si>
  <si>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</si>
  <si>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</si>
  <si>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</si>
  <si>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 xml:space="preserve">«21» марта 2025г.                                                                                     </t>
  </si>
  <si>
    <t xml:space="preserve">Рассмотрев письмо Администрации Котельниковского городского поселения от 10.03.2025г. </t>
  </si>
  <si>
    <t>№792-03 с просьбой о внесении изменений в решение Совета народных депутатов Котельниковского</t>
  </si>
  <si>
    <t>прогнозируемый общий объем доходов бюджета поселения в сумме 269 405,0 тыс. рублей;</t>
  </si>
  <si>
    <t>общий объем расходов бюджета поселения в сумме 334 953,9 тыс. рублей;</t>
  </si>
  <si>
    <t xml:space="preserve">прогнозируемый дефицит бюджета поселения в сумме 65 548,9 тыс. рублей 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</si>
  <si>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</si>
  <si>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</si>
  <si>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</si>
  <si>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</si>
  <si>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</si>
  <si>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</si>
  <si>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</si>
  <si>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</si>
  <si>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</si>
  <si>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</si>
  <si>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</si>
  <si>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</si>
  <si>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</si>
  <si>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</si>
  <si>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</si>
  <si>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</si>
  <si>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</si>
  <si>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</si>
  <si>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</si>
  <si>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</si>
  <si>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</si>
  <si>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</si>
  <si>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</si>
  <si>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</si>
  <si>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</si>
  <si>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</si>
  <si>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</si>
  <si>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</si>
  <si>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</si>
  <si>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</si>
  <si>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</si>
  <si>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</si>
  <si>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</si>
  <si>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</si>
  <si>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</si>
  <si>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</si>
  <si>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</si>
  <si>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</si>
  <si>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</si>
  <si>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</si>
  <si>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</si>
  <si>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</si>
  <si>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</si>
  <si>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</si>
  <si>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</si>
  <si>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</si>
  <si>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</si>
  <si>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</si>
  <si>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</si>
  <si>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</si>
  <si>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</si>
  <si>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</si>
  <si>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</si>
  <si>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</si>
  <si>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</si>
  <si>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</si>
  <si>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</si>
  <si>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</si>
  <si>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</si>
  <si>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</si>
  <si>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</si>
  <si>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</si>
  <si>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</si>
  <si>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</si>
  <si>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</si>
  <si>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</si>
  <si>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</si>
  <si>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</si>
  <si>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</si>
  <si>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</si>
  <si>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</si>
  <si>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</si>
  <si>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</si>
  <si>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</si>
  <si>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</si>
  <si>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</si>
  <si>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</si>
  <si>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</si>
  <si>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</si>
  <si>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</si>
  <si>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</si>
  <si>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</si>
  <si>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</si>
  <si>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</si>
  <si>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</si>
  <si>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</si>
  <si>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Прочие межбюджетные трансферты, передаваемые бюджетам городских поселений (инициативное бюджетирование)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</si>
  <si>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</si>
  <si>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</si>
  <si>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</si>
  <si>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</si>
  <si>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</si>
  <si>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</si>
  <si>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№ 76/307</t>
  </si>
  <si>
    <t>Приложение №10</t>
  </si>
  <si>
    <t xml:space="preserve">Смета доходов и расходов муниципального дорожного фонда Котельниковского городского поселения на 2025-2027 гг. </t>
  </si>
  <si>
    <t>N</t>
  </si>
  <si>
    <t xml:space="preserve">                              Наименование показателей</t>
  </si>
  <si>
    <t>Остаток средств фонда на 1 января очередного финансового года (за исключением года создания дорожного фонда);</t>
  </si>
  <si>
    <t>2.</t>
  </si>
  <si>
    <t>ДОХОДЫ всего:</t>
  </si>
  <si>
    <t>Средства бюджета поселения: в том числе</t>
  </si>
  <si>
    <t>Не более 40% от налоговых и неналоговых доходов бюджета Котельниковского городского поселения за исключением средств по дополнительным дифференцированным нормативам</t>
  </si>
  <si>
    <t>3.</t>
  </si>
  <si>
    <t>РАСХОДЫ всего:</t>
  </si>
  <si>
    <t>Проектирование, строительство, модернизация и реконструкция автомобильных дорог и искусственных сооружений на них</t>
  </si>
  <si>
    <t>Капитальный ремонт автомобильных дорог и искусственных сооружений на них</t>
  </si>
  <si>
    <t>Текущий ремонт автомобильных дорог и искусственных сооружений на них</t>
  </si>
  <si>
    <t>Содержание автомобильных дорог общего пользования местного значения и искусственных  сооружений на них</t>
  </si>
  <si>
    <t>Акцизы на автомобильный и прямогонный бензин, дизельное топливо, моторные масла для дизельных и (или) карбюраторных  (инжекторных) двигателей, производимых на территории РФ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</si>
  <si>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</si>
  <si>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</si>
  <si>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</si>
  <si>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</si>
  <si>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</si>
  <si>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>Поступления в виде субсидий из бюджета Волгоградской области на финансовое обеспечение дорожной деятельностью в отношении автомобильных дорог общего пользования  местного значения вне границ населённых пунктов в границах Котельниковского городского поселения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</si>
  <si>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 местного значения вне границ населённых пунктов в границах Котельниковского городского поселения</t>
  </si>
  <si>
    <t xml:space="preserve">2. Настоящее решение вступает в силу с момента официального опубликования </t>
  </si>
  <si>
    <t>(обнародования).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</si>
</sst>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16" fontId="15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" fontId="21" fillId="0" borderId="25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6" fillId="0" borderId="2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164" fontId="16" fillId="0" borderId="26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topLeftCell="A13" workbookViewId="0">
      <selection activeCell="L24" sqref="L24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228</v>
      </c>
      <c r="B16" s="131"/>
      <c r="C16" s="131"/>
      <c r="D16" s="131"/>
      <c r="E16" s="131"/>
      <c r="F16" s="232" t="s">
        <v>327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229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230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131" t="s">
        <v>210</v>
      </c>
      <c r="B40" s="131"/>
      <c r="C40" s="131"/>
      <c r="D40" s="131"/>
      <c r="E40" s="131"/>
      <c r="F40" s="131"/>
      <c r="G40" s="131"/>
      <c r="H40" s="131"/>
      <c r="I40" s="131"/>
    </row>
    <row r="41" spans="1:9" x14ac:dyDescent="0.3">
      <c r="A41" s="133" t="s">
        <v>231</v>
      </c>
      <c r="B41" s="131"/>
      <c r="C41" s="131"/>
      <c r="D41" s="131"/>
      <c r="E41" s="131"/>
      <c r="F41" s="131"/>
      <c r="G41" s="131"/>
      <c r="H41" s="131"/>
      <c r="I41" s="131"/>
    </row>
    <row r="42" spans="1:9" x14ac:dyDescent="0.3">
      <c r="A42" s="133" t="s">
        <v>232</v>
      </c>
      <c r="B42" s="131"/>
      <c r="C42" s="131"/>
      <c r="D42" s="131"/>
      <c r="E42" s="131"/>
      <c r="F42" s="131"/>
      <c r="G42" s="131"/>
      <c r="H42" s="131"/>
      <c r="I42" s="131"/>
    </row>
    <row r="43" spans="1:9" x14ac:dyDescent="0.3">
      <c r="A43" s="133" t="s">
        <v>233</v>
      </c>
      <c r="B43" s="131"/>
      <c r="C43" s="131"/>
      <c r="D43" s="131"/>
      <c r="E43" s="131"/>
      <c r="F43" s="131"/>
      <c r="G43" s="131"/>
      <c r="H43" s="131"/>
      <c r="I43" s="131"/>
    </row>
    <row r="44" spans="1:9" x14ac:dyDescent="0.3">
      <c r="A44" s="131" t="s">
        <v>214</v>
      </c>
      <c r="B44" s="131"/>
      <c r="C44" s="131"/>
      <c r="D44" s="131"/>
      <c r="E44" s="131"/>
      <c r="F44" s="131"/>
      <c r="G44" s="131"/>
      <c r="H44" s="131"/>
      <c r="I44" s="131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2"/>
  <sheetViews>
    <sheetView workbookViewId="0">
      <selection activeCell="E62" sqref="E62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234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60" t="s">
        <v>235</v>
      </c>
      <c r="B9" s="260"/>
      <c r="C9" s="260"/>
      <c r="D9" s="260"/>
      <c r="E9" s="260"/>
    </row>
    <row r="10" spans="1:5" ht="15" thickBot="1" x14ac:dyDescent="0.35">
      <c r="A10" s="261" t="s">
        <v>236</v>
      </c>
      <c r="B10" s="263" t="s">
        <v>237</v>
      </c>
      <c r="C10" s="265" t="s">
        <v>2</v>
      </c>
      <c r="D10" s="266"/>
      <c r="E10" s="267"/>
    </row>
    <row r="11" spans="1:5" ht="15" thickBot="1" x14ac:dyDescent="0.35">
      <c r="A11" s="262"/>
      <c r="B11" s="264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238</v>
      </c>
      <c r="B13" s="228" t="s">
        <v>239</v>
      </c>
      <c r="C13" s="222">
        <v>195021.4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240</v>
      </c>
      <c r="B14" s="228" t="s">
        <v>241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242</v>
      </c>
      <c r="B15" s="229" t="s">
        <v>243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61" t="s">
        <v>244</v>
      </c>
      <c r="B16" s="263" t="s">
        <v>245</v>
      </c>
      <c r="C16" s="261">
        <v>3526.9</v>
      </c>
      <c r="D16" s="261">
        <v>3777.6</v>
      </c>
      <c r="E16" s="261">
        <v>5226.3999999999996</v>
      </c>
    </row>
    <row r="17" spans="1:5" ht="82.8" customHeight="1" thickBot="1" x14ac:dyDescent="0.35">
      <c r="A17" s="262"/>
      <c r="B17" s="264"/>
      <c r="C17" s="262"/>
      <c r="D17" s="262"/>
      <c r="E17" s="262"/>
    </row>
    <row r="18" spans="1:5" ht="71.400000000000006" customHeight="1" thickBot="1" x14ac:dyDescent="0.35">
      <c r="A18" s="227" t="s">
        <v>246</v>
      </c>
      <c r="B18" s="231" t="s">
        <v>247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248</v>
      </c>
      <c r="B19" s="229" t="s">
        <v>249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250</v>
      </c>
      <c r="B20" s="229" t="s">
        <v>251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252</v>
      </c>
      <c r="B21" s="229" t="s">
        <v>253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254</v>
      </c>
      <c r="B22" s="229" t="s">
        <v>255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323</v>
      </c>
      <c r="B23" s="228" t="s">
        <v>324</v>
      </c>
      <c r="C23" s="222">
        <v>427.5</v>
      </c>
      <c r="D23" s="226">
        <v>0</v>
      </c>
      <c r="E23" s="226">
        <v>0</v>
      </c>
    </row>
    <row r="24" spans="1:5" ht="109.2" customHeight="1" thickBot="1" x14ac:dyDescent="0.35">
      <c r="A24" s="223" t="s">
        <v>325</v>
      </c>
      <c r="B24" s="229" t="s">
        <v>326</v>
      </c>
      <c r="C24" s="224">
        <v>427.5</v>
      </c>
      <c r="D24" s="230">
        <v>0</v>
      </c>
      <c r="E24" s="230">
        <v>0</v>
      </c>
    </row>
    <row r="25" spans="1:5" ht="43.8" customHeight="1" thickBot="1" x14ac:dyDescent="0.35">
      <c r="A25" s="225" t="s">
        <v>256</v>
      </c>
      <c r="B25" s="228" t="s">
        <v>257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258</v>
      </c>
      <c r="B26" s="229" t="s">
        <v>259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260</v>
      </c>
      <c r="B27" s="229" t="s">
        <v>259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261</v>
      </c>
      <c r="B28" s="228" t="s">
        <v>262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263</v>
      </c>
      <c r="B29" s="229" t="s">
        <v>264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265</v>
      </c>
      <c r="B30" s="229" t="s">
        <v>266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267</v>
      </c>
      <c r="B31" s="229" t="s">
        <v>268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269</v>
      </c>
      <c r="B32" s="229" t="s">
        <v>270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271</v>
      </c>
      <c r="B33" s="229" t="s">
        <v>272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273</v>
      </c>
      <c r="B34" s="228" t="s">
        <v>274</v>
      </c>
      <c r="C34" s="226">
        <v>7150</v>
      </c>
      <c r="D34" s="226">
        <v>7150</v>
      </c>
      <c r="E34" s="226">
        <v>7650</v>
      </c>
    </row>
    <row r="35" spans="1:5" x14ac:dyDescent="0.3">
      <c r="A35" s="254" t="s">
        <v>275</v>
      </c>
      <c r="B35" s="256" t="s">
        <v>276</v>
      </c>
      <c r="C35" s="258">
        <v>7150</v>
      </c>
      <c r="D35" s="258">
        <v>7150</v>
      </c>
      <c r="E35" s="258">
        <v>7650</v>
      </c>
    </row>
    <row r="36" spans="1:5" ht="58.8" customHeight="1" thickBot="1" x14ac:dyDescent="0.35">
      <c r="A36" s="255"/>
      <c r="B36" s="257"/>
      <c r="C36" s="259"/>
      <c r="D36" s="259"/>
      <c r="E36" s="259"/>
    </row>
    <row r="37" spans="1:5" ht="166.2" customHeight="1" thickBot="1" x14ac:dyDescent="0.35">
      <c r="A37" s="227" t="s">
        <v>277</v>
      </c>
      <c r="B37" s="229" t="s">
        <v>278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279</v>
      </c>
      <c r="B38" s="229" t="s">
        <v>280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281</v>
      </c>
      <c r="B39" s="231" t="s">
        <v>282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283</v>
      </c>
      <c r="B40" s="229" t="s">
        <v>284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285</v>
      </c>
      <c r="B41" s="228" t="s">
        <v>286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287</v>
      </c>
      <c r="B42" s="229" t="s">
        <v>288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289</v>
      </c>
      <c r="B43" s="229" t="s">
        <v>290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291</v>
      </c>
      <c r="B44" s="228" t="s">
        <v>292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293</v>
      </c>
      <c r="B45" s="229" t="s">
        <v>294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295</v>
      </c>
      <c r="B46" s="228" t="s">
        <v>296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297</v>
      </c>
      <c r="B47" s="229" t="s">
        <v>298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299</v>
      </c>
      <c r="B48" s="228" t="s">
        <v>300</v>
      </c>
      <c r="C48" s="222">
        <v>74383.5</v>
      </c>
      <c r="D48" s="222">
        <v>64643.9</v>
      </c>
      <c r="E48" s="222">
        <v>64643.9</v>
      </c>
    </row>
    <row r="49" spans="1:5" ht="69.599999999999994" thickBot="1" x14ac:dyDescent="0.35">
      <c r="A49" s="225" t="s">
        <v>301</v>
      </c>
      <c r="B49" s="228" t="s">
        <v>302</v>
      </c>
      <c r="C49" s="222">
        <v>74383.5</v>
      </c>
      <c r="D49" s="222">
        <v>64643.9</v>
      </c>
      <c r="E49" s="222">
        <v>64643.9</v>
      </c>
    </row>
    <row r="50" spans="1:5" ht="55.8" thickBot="1" x14ac:dyDescent="0.35">
      <c r="A50" s="225" t="s">
        <v>303</v>
      </c>
      <c r="B50" s="228" t="s">
        <v>304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305</v>
      </c>
      <c r="B51" s="229" t="s">
        <v>306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309</v>
      </c>
      <c r="B52" s="228" t="s">
        <v>310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311</v>
      </c>
      <c r="B53" s="229" t="s">
        <v>312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311</v>
      </c>
      <c r="B54" s="229" t="s">
        <v>313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311</v>
      </c>
      <c r="B55" s="229" t="s">
        <v>314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315</v>
      </c>
      <c r="B56" s="228" t="s">
        <v>316</v>
      </c>
      <c r="C56" s="226">
        <v>34904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317</v>
      </c>
      <c r="B57" s="229" t="s">
        <v>318</v>
      </c>
      <c r="C57" s="224">
        <v>25327.8</v>
      </c>
      <c r="D57" s="224">
        <v>20235.5</v>
      </c>
      <c r="E57" s="224">
        <v>20535.5</v>
      </c>
    </row>
    <row r="58" spans="1:5" ht="97.2" thickBot="1" x14ac:dyDescent="0.35">
      <c r="A58" s="223" t="s">
        <v>317</v>
      </c>
      <c r="B58" s="229" t="s">
        <v>319</v>
      </c>
      <c r="C58" s="224">
        <v>8576.2000000000007</v>
      </c>
      <c r="D58" s="224">
        <v>8576.2000000000007</v>
      </c>
      <c r="E58" s="224">
        <v>8576.2000000000007</v>
      </c>
    </row>
    <row r="59" spans="1:5" ht="97.2" thickBot="1" x14ac:dyDescent="0.35">
      <c r="A59" s="223" t="s">
        <v>317</v>
      </c>
      <c r="B59" s="229" t="s">
        <v>320</v>
      </c>
      <c r="C59" s="230">
        <v>1000</v>
      </c>
      <c r="D59" s="230">
        <v>0</v>
      </c>
      <c r="E59" s="230">
        <v>0</v>
      </c>
    </row>
    <row r="60" spans="1:5" ht="97.2" thickBot="1" x14ac:dyDescent="0.35">
      <c r="A60" s="225" t="s">
        <v>307</v>
      </c>
      <c r="B60" s="228" t="s">
        <v>321</v>
      </c>
      <c r="C60" s="230">
        <v>8486.2999999999993</v>
      </c>
      <c r="D60" s="230">
        <v>0</v>
      </c>
      <c r="E60" s="230">
        <v>0</v>
      </c>
    </row>
    <row r="61" spans="1:5" ht="83.4" thickBot="1" x14ac:dyDescent="0.35">
      <c r="A61" s="223" t="s">
        <v>308</v>
      </c>
      <c r="B61" s="229" t="s">
        <v>321</v>
      </c>
      <c r="C61" s="224">
        <v>8486.2999999999993</v>
      </c>
      <c r="D61" s="230">
        <v>0</v>
      </c>
      <c r="E61" s="230">
        <v>0</v>
      </c>
    </row>
    <row r="62" spans="1:5" ht="28.2" thickBot="1" x14ac:dyDescent="0.35">
      <c r="A62" s="225" t="s">
        <v>322</v>
      </c>
      <c r="B62" s="228"/>
      <c r="C62" s="226">
        <v>269405</v>
      </c>
      <c r="D62" s="222">
        <v>268134.90000000002</v>
      </c>
      <c r="E62" s="222">
        <v>281379.5</v>
      </c>
    </row>
  </sheetData>
  <mergeCells count="14"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32" sqref="C32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73" t="s">
        <v>72</v>
      </c>
      <c r="B2" s="273"/>
      <c r="C2" s="273"/>
      <c r="D2" s="273"/>
      <c r="E2" s="273"/>
    </row>
    <row r="3" spans="1:5" ht="15.6" x14ac:dyDescent="0.3">
      <c r="A3" s="273" t="s">
        <v>64</v>
      </c>
      <c r="B3" s="273"/>
      <c r="C3" s="273"/>
      <c r="D3" s="273"/>
      <c r="E3" s="273"/>
    </row>
    <row r="4" spans="1:5" ht="16.8" customHeight="1" x14ac:dyDescent="0.3">
      <c r="A4" s="273" t="s">
        <v>73</v>
      </c>
      <c r="B4" s="273"/>
      <c r="C4" s="273"/>
      <c r="D4" s="273"/>
      <c r="E4" s="273"/>
    </row>
    <row r="5" spans="1:5" ht="15.6" x14ac:dyDescent="0.3">
      <c r="A5" s="273" t="s">
        <v>185</v>
      </c>
      <c r="B5" s="273"/>
      <c r="C5" s="273"/>
      <c r="D5" s="273"/>
      <c r="E5" s="273"/>
    </row>
    <row r="6" spans="1:5" ht="15.6" x14ac:dyDescent="0.3">
      <c r="A6" s="273" t="s">
        <v>186</v>
      </c>
      <c r="B6" s="273"/>
      <c r="C6" s="273"/>
      <c r="D6" s="273"/>
      <c r="E6" s="273"/>
    </row>
    <row r="7" spans="1:5" ht="17.399999999999999" x14ac:dyDescent="0.3">
      <c r="A7" s="24"/>
    </row>
    <row r="8" spans="1:5" ht="17.399999999999999" x14ac:dyDescent="0.3">
      <c r="A8" s="274" t="s">
        <v>74</v>
      </c>
      <c r="B8" s="274"/>
      <c r="C8" s="274"/>
      <c r="D8" s="274"/>
      <c r="E8" s="274"/>
    </row>
    <row r="9" spans="1:5" ht="16.5" customHeight="1" x14ac:dyDescent="0.3">
      <c r="A9" s="274" t="s">
        <v>75</v>
      </c>
      <c r="B9" s="274"/>
      <c r="C9" s="274"/>
      <c r="D9" s="274"/>
      <c r="E9" s="274"/>
    </row>
    <row r="10" spans="1:5" ht="17.399999999999999" x14ac:dyDescent="0.3">
      <c r="A10" s="274" t="s">
        <v>187</v>
      </c>
      <c r="B10" s="274"/>
      <c r="C10" s="274"/>
      <c r="D10" s="274"/>
      <c r="E10" s="274"/>
    </row>
    <row r="11" spans="1:5" ht="18" thickBot="1" x14ac:dyDescent="0.35">
      <c r="A11" s="24" t="s">
        <v>76</v>
      </c>
    </row>
    <row r="12" spans="1:5" ht="26.25" customHeight="1" thickBot="1" x14ac:dyDescent="0.35">
      <c r="A12" s="268" t="s">
        <v>0</v>
      </c>
      <c r="B12" s="54"/>
      <c r="C12" s="270" t="s">
        <v>77</v>
      </c>
      <c r="D12" s="271"/>
      <c r="E12" s="272"/>
    </row>
    <row r="13" spans="1:5" ht="16.2" thickBot="1" x14ac:dyDescent="0.35">
      <c r="A13" s="269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39832.5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220.5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23847.1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SUM(C24:C26)</f>
        <v>3077.3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1570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497.3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1010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72557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70364.600000000006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1000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185583.2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36874.6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28365.3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120343.3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32009.1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32009.1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v>144.80000000000001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144.80000000000001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334953.89999999997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E156" sqref="E156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73" t="s">
        <v>169</v>
      </c>
      <c r="B2" s="273"/>
      <c r="C2" s="273"/>
      <c r="D2" s="273"/>
      <c r="E2" s="273"/>
      <c r="F2" s="273"/>
      <c r="G2" s="273"/>
      <c r="H2" s="114"/>
      <c r="I2" s="114"/>
      <c r="J2" s="114"/>
      <c r="K2" s="114"/>
    </row>
    <row r="3" spans="1:11" ht="15" customHeight="1" x14ac:dyDescent="0.3">
      <c r="A3" s="273" t="s">
        <v>64</v>
      </c>
      <c r="B3" s="273"/>
      <c r="C3" s="273"/>
      <c r="D3" s="273"/>
      <c r="E3" s="273"/>
      <c r="F3" s="273"/>
      <c r="G3" s="273"/>
      <c r="H3" s="114"/>
      <c r="I3" s="114"/>
      <c r="J3" s="114"/>
      <c r="K3" s="114"/>
    </row>
    <row r="4" spans="1:11" ht="15" customHeight="1" x14ac:dyDescent="0.3">
      <c r="A4" s="273" t="s">
        <v>73</v>
      </c>
      <c r="B4" s="273"/>
      <c r="C4" s="273"/>
      <c r="D4" s="273"/>
      <c r="E4" s="273"/>
      <c r="F4" s="273"/>
      <c r="G4" s="273"/>
      <c r="H4" s="114"/>
      <c r="I4" s="114"/>
      <c r="J4" s="114"/>
      <c r="K4" s="114"/>
    </row>
    <row r="5" spans="1:11" ht="15" customHeight="1" x14ac:dyDescent="0.3">
      <c r="A5" s="273" t="s">
        <v>189</v>
      </c>
      <c r="B5" s="273"/>
      <c r="C5" s="273"/>
      <c r="D5" s="273"/>
      <c r="E5" s="273"/>
      <c r="F5" s="273"/>
      <c r="G5" s="273"/>
      <c r="H5" s="114"/>
      <c r="I5" s="114"/>
      <c r="J5" s="114"/>
      <c r="K5" s="114"/>
    </row>
    <row r="6" spans="1:11" ht="15" customHeight="1" x14ac:dyDescent="0.3">
      <c r="A6" s="273" t="s">
        <v>186</v>
      </c>
      <c r="B6" s="273"/>
      <c r="C6" s="273"/>
      <c r="D6" s="273"/>
      <c r="E6" s="273"/>
      <c r="F6" s="273"/>
      <c r="G6" s="273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82" t="s">
        <v>190</v>
      </c>
      <c r="B10" s="282"/>
      <c r="C10" s="282"/>
      <c r="D10" s="282"/>
      <c r="E10" s="282"/>
      <c r="F10" s="282"/>
      <c r="G10" s="282"/>
      <c r="H10" s="115"/>
      <c r="I10" s="115"/>
      <c r="J10" s="115"/>
      <c r="K10" s="115"/>
    </row>
    <row r="11" spans="1:11" ht="69.75" customHeight="1" x14ac:dyDescent="0.3">
      <c r="A11" s="83"/>
      <c r="B11" s="63"/>
      <c r="C11" s="268" t="s">
        <v>25</v>
      </c>
      <c r="D11" s="87"/>
      <c r="E11" s="276" t="s">
        <v>2</v>
      </c>
      <c r="F11" s="277"/>
      <c r="G11" s="278"/>
    </row>
    <row r="12" spans="1:11" ht="42" thickBot="1" x14ac:dyDescent="0.35">
      <c r="A12" s="86"/>
      <c r="B12" s="64"/>
      <c r="C12" s="275"/>
      <c r="D12" s="26" t="s">
        <v>26</v>
      </c>
      <c r="E12" s="279"/>
      <c r="F12" s="280"/>
      <c r="G12" s="281"/>
    </row>
    <row r="13" spans="1:11" ht="28.2" thickBot="1" x14ac:dyDescent="0.35">
      <c r="A13" s="84" t="s">
        <v>1</v>
      </c>
      <c r="B13" s="65" t="s">
        <v>0</v>
      </c>
      <c r="C13" s="269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39832.5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220.5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>
        <v>111</v>
      </c>
      <c r="C35" s="12" t="s">
        <v>35</v>
      </c>
      <c r="D35" s="12"/>
      <c r="E35" s="78">
        <f>SUM(E36)</f>
        <v>220.5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220.5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23847.100000000002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23807.100000000002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3934.8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1388.4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3077.3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1570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1570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1570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497.3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294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134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160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1010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1010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1010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72557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70364.600000000006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70183.8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70183.8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80.8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80.8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1000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1000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1000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185583.2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36874.6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34404.6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34404.6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28365.3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28230.6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19319.3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8911.2999999999993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134.69999999999999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134.69999999999999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120343.3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4904.8999999999996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4904.8999999999996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35862.9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35862.9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79575.5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1151.9000000000001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78423.600000000006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32009.1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32009.1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32009.1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v>144.80000000000001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v>144.80000000000001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v>144.80000000000001</v>
      </c>
      <c r="F144" s="78">
        <v>0</v>
      </c>
      <c r="G144" s="78">
        <v>0</v>
      </c>
    </row>
    <row r="145" spans="1:7" ht="16.2" thickBot="1" x14ac:dyDescent="0.35">
      <c r="A145" s="126" t="s">
        <v>32</v>
      </c>
      <c r="B145" s="71" t="s">
        <v>224</v>
      </c>
      <c r="C145" s="1" t="s">
        <v>35</v>
      </c>
      <c r="D145" s="1">
        <v>800</v>
      </c>
      <c r="E145" s="58">
        <v>144.80000000000001</v>
      </c>
      <c r="F145" s="58">
        <v>0</v>
      </c>
      <c r="G145" s="58">
        <v>0</v>
      </c>
    </row>
    <row r="146" spans="1:7" ht="16.2" thickBot="1" x14ac:dyDescent="0.35">
      <c r="A146" s="37" t="s">
        <v>21</v>
      </c>
      <c r="B146" s="69">
        <v>1100</v>
      </c>
      <c r="C146" s="30"/>
      <c r="D146" s="30"/>
      <c r="E146" s="77">
        <f>SUM(E147)</f>
        <v>500</v>
      </c>
      <c r="F146" s="77">
        <f t="shared" ref="F146:G146" si="51">SUM(F147)</f>
        <v>500</v>
      </c>
      <c r="G146" s="77">
        <f t="shared" si="51"/>
        <v>500</v>
      </c>
    </row>
    <row r="147" spans="1:7" ht="33" thickBot="1" x14ac:dyDescent="0.35">
      <c r="A147" s="18" t="s">
        <v>22</v>
      </c>
      <c r="B147" s="70">
        <v>1105</v>
      </c>
      <c r="C147" s="12"/>
      <c r="D147" s="12"/>
      <c r="E147" s="78">
        <f>SUM(E148+E150)</f>
        <v>500</v>
      </c>
      <c r="F147" s="78">
        <f t="shared" ref="F147:G147" si="52">SUM(F148+F150)</f>
        <v>500</v>
      </c>
      <c r="G147" s="78">
        <f t="shared" si="52"/>
        <v>500</v>
      </c>
    </row>
    <row r="148" spans="1:7" ht="49.2" thickBot="1" x14ac:dyDescent="0.35">
      <c r="A148" s="18" t="s">
        <v>113</v>
      </c>
      <c r="B148" s="70">
        <v>1105</v>
      </c>
      <c r="C148" s="12" t="s">
        <v>66</v>
      </c>
      <c r="D148" s="12"/>
      <c r="E148" s="78">
        <f>SUM(E149)</f>
        <v>500</v>
      </c>
      <c r="F148" s="78">
        <f t="shared" ref="F148:G148" si="53">SUM(F149)</f>
        <v>500</v>
      </c>
      <c r="G148" s="78">
        <f t="shared" si="53"/>
        <v>0</v>
      </c>
    </row>
    <row r="149" spans="1:7" ht="31.8" thickBot="1" x14ac:dyDescent="0.35">
      <c r="A149" s="88" t="s">
        <v>31</v>
      </c>
      <c r="B149" s="71">
        <v>1105</v>
      </c>
      <c r="C149" s="1" t="s">
        <v>66</v>
      </c>
      <c r="D149" s="1">
        <v>200</v>
      </c>
      <c r="E149" s="58">
        <v>500</v>
      </c>
      <c r="F149" s="58">
        <v>500</v>
      </c>
      <c r="G149" s="58">
        <v>0</v>
      </c>
    </row>
    <row r="150" spans="1:7" ht="49.2" thickBot="1" x14ac:dyDescent="0.35">
      <c r="A150" s="18" t="s">
        <v>87</v>
      </c>
      <c r="B150" s="70">
        <v>1105</v>
      </c>
      <c r="C150" s="12" t="s">
        <v>35</v>
      </c>
      <c r="D150" s="12"/>
      <c r="E150" s="78">
        <f>SUM(E151)</f>
        <v>0</v>
      </c>
      <c r="F150" s="78">
        <f t="shared" ref="F150:G150" si="54">SUM(F151)</f>
        <v>0</v>
      </c>
      <c r="G150" s="78">
        <f t="shared" si="54"/>
        <v>500</v>
      </c>
    </row>
    <row r="151" spans="1:7" ht="31.8" thickBot="1" x14ac:dyDescent="0.35">
      <c r="A151" s="88" t="s">
        <v>31</v>
      </c>
      <c r="B151" s="71">
        <v>1105</v>
      </c>
      <c r="C151" s="1" t="s">
        <v>35</v>
      </c>
      <c r="D151" s="1">
        <v>200</v>
      </c>
      <c r="E151" s="58">
        <v>0</v>
      </c>
      <c r="F151" s="58">
        <v>0</v>
      </c>
      <c r="G151" s="58">
        <v>500</v>
      </c>
    </row>
    <row r="152" spans="1:7" ht="16.2" thickBot="1" x14ac:dyDescent="0.35">
      <c r="A152" s="37" t="s">
        <v>23</v>
      </c>
      <c r="B152" s="69">
        <v>1200</v>
      </c>
      <c r="C152" s="30"/>
      <c r="D152" s="30"/>
      <c r="E152" s="77">
        <f>SUM(E153)</f>
        <v>500</v>
      </c>
      <c r="F152" s="77">
        <f t="shared" ref="F152:G152" si="55">SUM(F153)</f>
        <v>500</v>
      </c>
      <c r="G152" s="77">
        <f t="shared" si="55"/>
        <v>500</v>
      </c>
    </row>
    <row r="153" spans="1:7" ht="33" thickBot="1" x14ac:dyDescent="0.35">
      <c r="A153" s="18" t="s">
        <v>24</v>
      </c>
      <c r="B153" s="70">
        <v>1204</v>
      </c>
      <c r="C153" s="12"/>
      <c r="D153" s="12"/>
      <c r="E153" s="78">
        <f>SUM(E154)</f>
        <v>500</v>
      </c>
      <c r="F153" s="78">
        <f t="shared" ref="F153:G153" si="56">SUM(F154)</f>
        <v>500</v>
      </c>
      <c r="G153" s="78">
        <f t="shared" si="56"/>
        <v>500</v>
      </c>
    </row>
    <row r="154" spans="1:7" ht="49.2" thickBot="1" x14ac:dyDescent="0.35">
      <c r="A154" s="18" t="s">
        <v>87</v>
      </c>
      <c r="B154" s="70">
        <v>1204</v>
      </c>
      <c r="C154" s="12" t="s">
        <v>35</v>
      </c>
      <c r="D154" s="12"/>
      <c r="E154" s="78">
        <f>SUM(E155)</f>
        <v>500</v>
      </c>
      <c r="F154" s="78">
        <f t="shared" ref="F154:G154" si="57">SUM(F155)</f>
        <v>500</v>
      </c>
      <c r="G154" s="78">
        <f t="shared" si="57"/>
        <v>500</v>
      </c>
    </row>
    <row r="155" spans="1:7" ht="31.8" thickBot="1" x14ac:dyDescent="0.35">
      <c r="A155" s="88" t="s">
        <v>31</v>
      </c>
      <c r="B155" s="71">
        <v>1204</v>
      </c>
      <c r="C155" s="1" t="s">
        <v>35</v>
      </c>
      <c r="D155" s="1">
        <v>200</v>
      </c>
      <c r="E155" s="58">
        <v>500</v>
      </c>
      <c r="F155" s="58">
        <v>500</v>
      </c>
      <c r="G155" s="58">
        <v>500</v>
      </c>
    </row>
    <row r="156" spans="1:7" ht="16.2" thickBot="1" x14ac:dyDescent="0.35">
      <c r="A156" s="6" t="s">
        <v>42</v>
      </c>
      <c r="B156" s="74"/>
      <c r="C156" s="3"/>
      <c r="D156" s="3"/>
      <c r="E156" s="57">
        <f>E152+E146+E142+E135+E127+E93+E72+E48+E15</f>
        <v>334953.89999999997</v>
      </c>
      <c r="F156" s="57">
        <f>SUM(F15+F48+F72+F93+F127+F135+F146+F152)</f>
        <v>268134.89999999997</v>
      </c>
      <c r="G156" s="57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M48" sqref="M48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86" t="s">
        <v>193</v>
      </c>
      <c r="B2" s="286"/>
      <c r="C2" s="287"/>
      <c r="D2" s="287"/>
      <c r="E2" s="287"/>
      <c r="F2" s="287"/>
      <c r="G2" s="287"/>
      <c r="H2" s="287"/>
      <c r="I2" s="287"/>
    </row>
    <row r="4" spans="1:9" ht="45.75" customHeight="1" x14ac:dyDescent="0.3">
      <c r="A4" s="288" t="s">
        <v>192</v>
      </c>
      <c r="B4" s="288"/>
      <c r="C4" s="289"/>
      <c r="D4" s="289"/>
      <c r="E4" s="289"/>
      <c r="F4" s="289"/>
      <c r="G4" s="289"/>
      <c r="H4" s="289"/>
      <c r="I4" s="289"/>
    </row>
    <row r="5" spans="1:9" ht="15.75" customHeight="1" x14ac:dyDescent="0.3">
      <c r="H5" s="290"/>
      <c r="I5" s="290"/>
    </row>
    <row r="6" spans="1:9" ht="15" thickBot="1" x14ac:dyDescent="0.35"/>
    <row r="7" spans="1:9" ht="28.5" customHeight="1" x14ac:dyDescent="0.3">
      <c r="A7" s="283" t="s">
        <v>1</v>
      </c>
      <c r="B7" s="283" t="s">
        <v>217</v>
      </c>
      <c r="C7" s="297" t="s">
        <v>0</v>
      </c>
      <c r="D7" s="283" t="s">
        <v>25</v>
      </c>
      <c r="E7" s="283" t="s">
        <v>26</v>
      </c>
      <c r="F7" s="291" t="s">
        <v>2</v>
      </c>
      <c r="G7" s="292"/>
      <c r="H7" s="293"/>
    </row>
    <row r="8" spans="1:9" ht="15" thickBot="1" x14ac:dyDescent="0.35">
      <c r="A8" s="284"/>
      <c r="B8" s="284"/>
      <c r="C8" s="298"/>
      <c r="D8" s="284"/>
      <c r="E8" s="284"/>
      <c r="F8" s="294"/>
      <c r="G8" s="295"/>
      <c r="H8" s="296"/>
    </row>
    <row r="9" spans="1:9" ht="15" thickBot="1" x14ac:dyDescent="0.35">
      <c r="A9" s="285"/>
      <c r="B9" s="285"/>
      <c r="C9" s="299"/>
      <c r="D9" s="285"/>
      <c r="E9" s="285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38285.1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38285.1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220.5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220.5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220.5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23847.100000000002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23807.100000000002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3934.8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1388.4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3077.3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1570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1570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1570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497.3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294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134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160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1010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1010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1010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72557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70364.600000000006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70183.8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70183.8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80.8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80.8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1000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1000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1000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185583.2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36874.6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34404.6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34404.6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28365.3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28230.6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19319.3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8911.2999999999993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134.69999999999999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134.69999999999999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120343.3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4904.8999999999996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4904.8999999999996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35862.9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35862.9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79575.5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1151.9000000000001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78423.600000000006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32009.1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32009.1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32009.1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F142</f>
        <v>144.80000000000001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</f>
        <v>144.80000000000001</v>
      </c>
      <c r="G141" s="164">
        <v>0</v>
      </c>
      <c r="H141" s="164">
        <v>0</v>
      </c>
    </row>
    <row r="142" spans="1:8" ht="15" thickBot="1" x14ac:dyDescent="0.35">
      <c r="A142" s="149" t="s">
        <v>32</v>
      </c>
      <c r="B142" s="137">
        <v>941</v>
      </c>
      <c r="C142" s="165" t="s">
        <v>224</v>
      </c>
      <c r="D142" s="139" t="s">
        <v>35</v>
      </c>
      <c r="E142" s="139">
        <v>800</v>
      </c>
      <c r="F142" s="166">
        <v>144.80000000000001</v>
      </c>
      <c r="G142" s="166">
        <v>0</v>
      </c>
      <c r="H142" s="166">
        <v>0</v>
      </c>
    </row>
    <row r="143" spans="1:8" ht="15" thickBot="1" x14ac:dyDescent="0.35">
      <c r="A143" s="183" t="s">
        <v>21</v>
      </c>
      <c r="B143" s="156">
        <v>941</v>
      </c>
      <c r="C143" s="157">
        <v>1100</v>
      </c>
      <c r="D143" s="158"/>
      <c r="E143" s="158"/>
      <c r="F143" s="159">
        <f>SUM(F144)</f>
        <v>500</v>
      </c>
      <c r="G143" s="159">
        <f t="shared" ref="G143:H143" si="51">SUM(G144)</f>
        <v>500</v>
      </c>
      <c r="H143" s="159">
        <f t="shared" si="51"/>
        <v>500</v>
      </c>
    </row>
    <row r="144" spans="1:8" ht="28.2" thickBot="1" x14ac:dyDescent="0.35">
      <c r="A144" s="144" t="s">
        <v>22</v>
      </c>
      <c r="B144" s="137">
        <v>941</v>
      </c>
      <c r="C144" s="146">
        <v>1105</v>
      </c>
      <c r="D144" s="147"/>
      <c r="E144" s="147"/>
      <c r="F144" s="164">
        <f>SUM(F145+F147)</f>
        <v>500</v>
      </c>
      <c r="G144" s="164">
        <f t="shared" ref="G144:H144" si="52">SUM(G145+G147)</f>
        <v>500</v>
      </c>
      <c r="H144" s="164">
        <f t="shared" si="52"/>
        <v>500</v>
      </c>
    </row>
    <row r="145" spans="1:8" ht="69.599999999999994" thickBot="1" x14ac:dyDescent="0.35">
      <c r="A145" s="144" t="s">
        <v>183</v>
      </c>
      <c r="B145" s="156">
        <v>941</v>
      </c>
      <c r="C145" s="163">
        <v>1105</v>
      </c>
      <c r="D145" s="145" t="s">
        <v>66</v>
      </c>
      <c r="E145" s="145"/>
      <c r="F145" s="164">
        <f>SUM(F146)</f>
        <v>500</v>
      </c>
      <c r="G145" s="164">
        <f t="shared" ref="G145:H145" si="53">SUM(G146)</f>
        <v>500</v>
      </c>
      <c r="H145" s="164">
        <f t="shared" si="53"/>
        <v>0</v>
      </c>
    </row>
    <row r="146" spans="1:8" ht="40.200000000000003" thickBot="1" x14ac:dyDescent="0.35">
      <c r="A146" s="149" t="s">
        <v>31</v>
      </c>
      <c r="B146" s="137">
        <v>941</v>
      </c>
      <c r="C146" s="165">
        <v>1105</v>
      </c>
      <c r="D146" s="139" t="s">
        <v>66</v>
      </c>
      <c r="E146" s="139">
        <v>200</v>
      </c>
      <c r="F146" s="166">
        <v>500</v>
      </c>
      <c r="G146" s="166">
        <v>500</v>
      </c>
      <c r="H146" s="166">
        <v>0</v>
      </c>
    </row>
    <row r="147" spans="1:8" ht="55.8" thickBot="1" x14ac:dyDescent="0.35">
      <c r="A147" s="144" t="s">
        <v>87</v>
      </c>
      <c r="B147" s="156">
        <v>941</v>
      </c>
      <c r="C147" s="146">
        <v>1105</v>
      </c>
      <c r="D147" s="147" t="s">
        <v>35</v>
      </c>
      <c r="E147" s="147"/>
      <c r="F147" s="164">
        <f>SUM(F148)</f>
        <v>0</v>
      </c>
      <c r="G147" s="164">
        <f t="shared" ref="G147:H147" si="54">SUM(G148)</f>
        <v>0</v>
      </c>
      <c r="H147" s="164">
        <f t="shared" si="54"/>
        <v>500</v>
      </c>
    </row>
    <row r="148" spans="1:8" ht="40.200000000000003" thickBot="1" x14ac:dyDescent="0.35">
      <c r="A148" s="149" t="s">
        <v>31</v>
      </c>
      <c r="B148" s="137">
        <v>941</v>
      </c>
      <c r="C148" s="165">
        <v>1105</v>
      </c>
      <c r="D148" s="139" t="s">
        <v>35</v>
      </c>
      <c r="E148" s="139">
        <v>200</v>
      </c>
      <c r="F148" s="166">
        <v>0</v>
      </c>
      <c r="G148" s="166">
        <v>0</v>
      </c>
      <c r="H148" s="166">
        <v>500</v>
      </c>
    </row>
    <row r="149" spans="1:8" ht="27" thickBot="1" x14ac:dyDescent="0.35">
      <c r="A149" s="183" t="s">
        <v>23</v>
      </c>
      <c r="B149" s="156">
        <v>941</v>
      </c>
      <c r="C149" s="157">
        <v>1200</v>
      </c>
      <c r="D149" s="158"/>
      <c r="E149" s="158"/>
      <c r="F149" s="159">
        <f>SUM(F150)</f>
        <v>500</v>
      </c>
      <c r="G149" s="159">
        <f t="shared" ref="G149:H151" si="55">SUM(G150)</f>
        <v>500</v>
      </c>
      <c r="H149" s="159">
        <f t="shared" si="55"/>
        <v>500</v>
      </c>
    </row>
    <row r="150" spans="1:8" ht="28.2" thickBot="1" x14ac:dyDescent="0.35">
      <c r="A150" s="144" t="s">
        <v>24</v>
      </c>
      <c r="B150" s="137">
        <v>941</v>
      </c>
      <c r="C150" s="163">
        <v>1204</v>
      </c>
      <c r="D150" s="145"/>
      <c r="E150" s="145"/>
      <c r="F150" s="164">
        <f>SUM(F151)</f>
        <v>500</v>
      </c>
      <c r="G150" s="164">
        <f t="shared" si="55"/>
        <v>500</v>
      </c>
      <c r="H150" s="164">
        <f t="shared" si="55"/>
        <v>500</v>
      </c>
    </row>
    <row r="151" spans="1:8" ht="55.8" thickBot="1" x14ac:dyDescent="0.35">
      <c r="A151" s="144" t="s">
        <v>87</v>
      </c>
      <c r="B151" s="156">
        <v>941</v>
      </c>
      <c r="C151" s="163">
        <v>1204</v>
      </c>
      <c r="D151" s="145" t="s">
        <v>35</v>
      </c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40.200000000000003" thickBot="1" x14ac:dyDescent="0.35">
      <c r="A152" s="149" t="s">
        <v>31</v>
      </c>
      <c r="B152" s="137">
        <v>941</v>
      </c>
      <c r="C152" s="165">
        <v>1204</v>
      </c>
      <c r="D152" s="139" t="s">
        <v>35</v>
      </c>
      <c r="E152" s="139">
        <v>200</v>
      </c>
      <c r="F152" s="166">
        <v>500</v>
      </c>
      <c r="G152" s="166">
        <v>500</v>
      </c>
      <c r="H152" s="166">
        <v>500</v>
      </c>
    </row>
    <row r="153" spans="1:8" ht="15" thickBot="1" x14ac:dyDescent="0.35">
      <c r="A153" s="155" t="s">
        <v>42</v>
      </c>
      <c r="B153" s="156"/>
      <c r="C153" s="202"/>
      <c r="D153" s="156"/>
      <c r="E153" s="156"/>
      <c r="F153" s="178">
        <f>F149+F143+F140+F133+F125+F91+F70+F46+F18+F11</f>
        <v>334953.89999999997</v>
      </c>
      <c r="G153" s="178">
        <f>SUM(G12+G18+G46+G70+G91+G125+G133+G143+G149)</f>
        <v>268134.89999999997</v>
      </c>
      <c r="H153" s="178">
        <f>SUM(H12+H18+H46+H70+H91+H125+H133+H143+H149)</f>
        <v>281379.5</v>
      </c>
    </row>
    <row r="154" spans="1:8" x14ac:dyDescent="0.3">
      <c r="A154" s="136"/>
      <c r="B154" s="203"/>
      <c r="C154" s="203"/>
      <c r="D154" s="136"/>
      <c r="E154" s="136"/>
      <c r="F154" s="136"/>
      <c r="G154" s="136"/>
      <c r="H154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4"/>
  <sheetViews>
    <sheetView workbookViewId="0">
      <selection activeCell="E171" sqref="E171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86" t="s">
        <v>194</v>
      </c>
      <c r="B2" s="286"/>
      <c r="C2" s="286"/>
      <c r="D2" s="286"/>
      <c r="E2" s="286"/>
      <c r="F2" s="286"/>
      <c r="G2" s="286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05" t="s">
        <v>195</v>
      </c>
      <c r="B4" s="306"/>
      <c r="C4" s="306"/>
      <c r="D4" s="306"/>
      <c r="E4" s="306"/>
      <c r="F4" s="306"/>
      <c r="G4" s="306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303" t="s">
        <v>1</v>
      </c>
      <c r="B6" s="303" t="s">
        <v>25</v>
      </c>
      <c r="C6" s="303" t="s">
        <v>43</v>
      </c>
      <c r="D6" s="100" t="s">
        <v>44</v>
      </c>
      <c r="E6" s="300" t="s">
        <v>2</v>
      </c>
      <c r="F6" s="301"/>
      <c r="G6" s="302"/>
    </row>
    <row r="7" spans="1:7" ht="27" thickBot="1" x14ac:dyDescent="0.35">
      <c r="A7" s="304"/>
      <c r="B7" s="304"/>
      <c r="C7" s="304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1570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1570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1570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1570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4904.8999999999996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4904.8999999999996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4904.8999999999996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4904.8999999999996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294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134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134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134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5">
        <f>SUM(E37)</f>
        <v>160</v>
      </c>
      <c r="F36" s="95">
        <f t="shared" ref="F36:G36" si="18">SUM(F37)</f>
        <v>160</v>
      </c>
      <c r="G36" s="95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160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160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1010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1010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1010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1010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28230.6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19319.3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19319.3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19319.3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8911.2999999999993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8911.2999999999993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8911.2999999999993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35862.9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35862.9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35862.9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35862.9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70183.8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70183.8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70183.8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70183.8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173739.9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44856.5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3934.9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3934.9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2000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1000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35556.400000000001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34404.6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1151.8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896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80.8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80.8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78423.600000000006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78423.600000000006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1853.8000000000002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1608.9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220.5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1388.4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134.69999999999999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134.69999999999999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</f>
        <v>144.80000000000001</v>
      </c>
      <c r="F162" s="219">
        <v>0</v>
      </c>
      <c r="G162" s="219">
        <v>0</v>
      </c>
    </row>
    <row r="163" spans="1:8" ht="31.8" thickBot="1" x14ac:dyDescent="0.35">
      <c r="A163" s="126" t="s">
        <v>226</v>
      </c>
      <c r="B163" s="11" t="s">
        <v>60</v>
      </c>
      <c r="C163" s="11">
        <v>800</v>
      </c>
      <c r="D163" s="105" t="s">
        <v>224</v>
      </c>
      <c r="E163" s="91">
        <v>144.80000000000001</v>
      </c>
      <c r="F163" s="91">
        <v>0</v>
      </c>
      <c r="G163" s="91">
        <v>0</v>
      </c>
    </row>
    <row r="164" spans="1:8" ht="16.2" thickBot="1" x14ac:dyDescent="0.35">
      <c r="A164" s="6" t="s">
        <v>63</v>
      </c>
      <c r="B164" s="3"/>
      <c r="C164" s="3"/>
      <c r="D164" s="74"/>
      <c r="E164" s="57">
        <f>SUM(E9+E13+E21+E25+E32+E39+E43+E50+E57+E64+E68+E72+E79+E86+E99)+E162</f>
        <v>334953.89999999997</v>
      </c>
      <c r="F164" s="57">
        <f t="shared" ref="F164" si="84">SUM(F9+F13+F21+F25+F32+F39+F43+F50+F57+F64+F68+F72+F79+F86+F99)</f>
        <v>268134.90000000002</v>
      </c>
      <c r="G164" s="57">
        <v>281379.5</v>
      </c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22" workbookViewId="0">
      <selection activeCell="I17" sqref="I17"/>
    </sheetView>
  </sheetViews>
  <sheetFormatPr defaultRowHeight="14.4" x14ac:dyDescent="0.3"/>
  <cols>
    <col min="2" max="2" width="21.109375" customWidth="1"/>
    <col min="3" max="3" width="15.77734375" customWidth="1"/>
    <col min="4" max="4" width="15.44140625" customWidth="1"/>
    <col min="5" max="5" width="19.109375" customWidth="1"/>
  </cols>
  <sheetData>
    <row r="1" spans="1:5" x14ac:dyDescent="0.3">
      <c r="C1" s="131" t="s">
        <v>328</v>
      </c>
    </row>
    <row r="2" spans="1:5" x14ac:dyDescent="0.3">
      <c r="C2" s="131" t="s">
        <v>64</v>
      </c>
    </row>
    <row r="3" spans="1:5" x14ac:dyDescent="0.3">
      <c r="C3" s="131" t="s">
        <v>73</v>
      </c>
    </row>
    <row r="4" spans="1:5" x14ac:dyDescent="0.3">
      <c r="C4" s="131" t="s">
        <v>185</v>
      </c>
    </row>
    <row r="5" spans="1:5" x14ac:dyDescent="0.3">
      <c r="C5" s="131" t="s">
        <v>186</v>
      </c>
    </row>
    <row r="7" spans="1:5" x14ac:dyDescent="0.3">
      <c r="A7" s="307" t="s">
        <v>329</v>
      </c>
      <c r="B7" s="307"/>
      <c r="C7" s="307"/>
      <c r="D7" s="307"/>
      <c r="E7" s="307"/>
    </row>
    <row r="8" spans="1:5" x14ac:dyDescent="0.3">
      <c r="A8" s="307"/>
      <c r="B8" s="307"/>
      <c r="C8" s="307"/>
      <c r="D8" s="307"/>
      <c r="E8" s="307"/>
    </row>
    <row r="9" spans="1:5" x14ac:dyDescent="0.3">
      <c r="A9" s="307"/>
      <c r="B9" s="307"/>
      <c r="C9" s="307"/>
      <c r="D9" s="307"/>
      <c r="E9" s="307"/>
    </row>
    <row r="10" spans="1:5" ht="15" thickBot="1" x14ac:dyDescent="0.35"/>
    <row r="11" spans="1:5" ht="15" thickBot="1" x14ac:dyDescent="0.35">
      <c r="A11" s="308" t="s">
        <v>330</v>
      </c>
      <c r="B11" s="308" t="s">
        <v>331</v>
      </c>
      <c r="C11" s="310" t="s">
        <v>2</v>
      </c>
      <c r="D11" s="311"/>
      <c r="E11" s="312"/>
    </row>
    <row r="12" spans="1:5" ht="26.4" customHeight="1" thickBot="1" x14ac:dyDescent="0.35">
      <c r="A12" s="309"/>
      <c r="B12" s="309"/>
      <c r="C12" s="243" t="s">
        <v>65</v>
      </c>
      <c r="D12" s="243" t="s">
        <v>171</v>
      </c>
      <c r="E12" s="243" t="s">
        <v>188</v>
      </c>
    </row>
    <row r="13" spans="1:5" ht="15" thickBot="1" x14ac:dyDescent="0.35">
      <c r="A13" s="244">
        <v>1</v>
      </c>
      <c r="B13" s="245">
        <v>2</v>
      </c>
      <c r="C13" s="245">
        <v>3</v>
      </c>
      <c r="D13" s="245">
        <v>4</v>
      </c>
      <c r="E13" s="245">
        <v>5</v>
      </c>
    </row>
    <row r="14" spans="1:5" ht="81.599999999999994" customHeight="1" thickBot="1" x14ac:dyDescent="0.35">
      <c r="A14" s="244"/>
      <c r="B14" s="246" t="s">
        <v>332</v>
      </c>
      <c r="C14" s="245">
        <v>550.5</v>
      </c>
      <c r="D14" s="245"/>
      <c r="E14" s="245"/>
    </row>
    <row r="15" spans="1:5" ht="15" thickBot="1" x14ac:dyDescent="0.35">
      <c r="A15" s="247" t="s">
        <v>333</v>
      </c>
      <c r="B15" s="313" t="s">
        <v>334</v>
      </c>
      <c r="C15" s="314">
        <f>C17+C18+C19</f>
        <v>69733.3</v>
      </c>
      <c r="D15" s="243">
        <v>92384.7</v>
      </c>
      <c r="E15" s="243">
        <v>91235.1</v>
      </c>
    </row>
    <row r="16" spans="1:5" ht="33.6" customHeight="1" thickBot="1" x14ac:dyDescent="0.35">
      <c r="A16" s="244"/>
      <c r="B16" s="248" t="s">
        <v>335</v>
      </c>
      <c r="C16" s="245"/>
      <c r="D16" s="245"/>
      <c r="E16" s="245"/>
    </row>
    <row r="17" spans="1:5" ht="142.19999999999999" customHeight="1" thickBot="1" x14ac:dyDescent="0.35">
      <c r="A17" s="244"/>
      <c r="B17" s="248" t="s">
        <v>343</v>
      </c>
      <c r="C17" s="245">
        <v>3526.9</v>
      </c>
      <c r="D17" s="245">
        <v>3777.6</v>
      </c>
      <c r="E17" s="245">
        <v>5226.3999999999996</v>
      </c>
    </row>
    <row r="18" spans="1:5" ht="121.2" customHeight="1" thickBot="1" x14ac:dyDescent="0.35">
      <c r="A18" s="249"/>
      <c r="B18" s="248" t="s">
        <v>336</v>
      </c>
      <c r="C18" s="253">
        <v>37605</v>
      </c>
      <c r="D18" s="253">
        <v>63533</v>
      </c>
      <c r="E18" s="245">
        <v>60934.1</v>
      </c>
    </row>
    <row r="19" spans="1:5" ht="186" customHeight="1" thickBot="1" x14ac:dyDescent="0.35">
      <c r="A19" s="249"/>
      <c r="B19" s="248" t="s">
        <v>349</v>
      </c>
      <c r="C19" s="245">
        <v>28601.4</v>
      </c>
      <c r="D19" s="245">
        <v>25074.5</v>
      </c>
      <c r="E19" s="245">
        <v>25074.5</v>
      </c>
    </row>
    <row r="20" spans="1:5" ht="228" customHeight="1" thickBot="1" x14ac:dyDescent="0.35">
      <c r="A20" s="249"/>
      <c r="B20" s="248" t="s">
        <v>350</v>
      </c>
      <c r="C20" s="245"/>
      <c r="D20" s="245"/>
      <c r="E20" s="245"/>
    </row>
    <row r="21" spans="1:5" ht="15" thickBot="1" x14ac:dyDescent="0.35">
      <c r="A21" s="250" t="s">
        <v>337</v>
      </c>
      <c r="B21" s="315" t="s">
        <v>338</v>
      </c>
      <c r="C21" s="243">
        <v>70283.8</v>
      </c>
      <c r="D21" s="243">
        <v>92384.4</v>
      </c>
      <c r="E21" s="243">
        <v>91235.1</v>
      </c>
    </row>
    <row r="22" spans="1:5" ht="94.8" customHeight="1" thickBot="1" x14ac:dyDescent="0.35">
      <c r="A22" s="251"/>
      <c r="B22" s="252" t="s">
        <v>339</v>
      </c>
      <c r="C22" s="253">
        <v>100</v>
      </c>
      <c r="D22" s="253">
        <v>100</v>
      </c>
      <c r="E22" s="253">
        <v>100</v>
      </c>
    </row>
    <row r="23" spans="1:5" ht="81.599999999999994" customHeight="1" thickBot="1" x14ac:dyDescent="0.35">
      <c r="A23" s="251"/>
      <c r="B23" s="252" t="s">
        <v>340</v>
      </c>
      <c r="C23" s="245"/>
      <c r="D23" s="245"/>
      <c r="E23" s="245"/>
    </row>
    <row r="24" spans="1:5" ht="55.8" customHeight="1" thickBot="1" x14ac:dyDescent="0.35">
      <c r="A24" s="251"/>
      <c r="B24" s="252" t="s">
        <v>341</v>
      </c>
      <c r="C24" s="245">
        <v>70183.8</v>
      </c>
      <c r="D24" s="245">
        <v>92284.7</v>
      </c>
      <c r="E24" s="245">
        <v>91135.1</v>
      </c>
    </row>
    <row r="25" spans="1:5" ht="93" thickBot="1" x14ac:dyDescent="0.35">
      <c r="A25" s="249"/>
      <c r="B25" s="248" t="s">
        <v>342</v>
      </c>
      <c r="C25" s="245"/>
      <c r="D25" s="248"/>
      <c r="E25" s="248"/>
    </row>
    <row r="27" spans="1:5" x14ac:dyDescent="0.3">
      <c r="A27" s="131" t="s">
        <v>351</v>
      </c>
      <c r="B27" s="131"/>
      <c r="C27" s="131"/>
      <c r="D27" s="131"/>
      <c r="E27" s="131"/>
    </row>
    <row r="28" spans="1:5" x14ac:dyDescent="0.3">
      <c r="A28" s="131" t="s">
        <v>352</v>
      </c>
      <c r="B28" s="131"/>
      <c r="C28" s="131"/>
      <c r="D28" s="131"/>
      <c r="E28" s="131"/>
    </row>
    <row r="29" spans="1:5" x14ac:dyDescent="0.3">
      <c r="A29" s="131" t="s">
        <v>344</v>
      </c>
      <c r="B29" s="131"/>
      <c r="C29" s="131"/>
      <c r="D29" s="131" t="s">
        <v>348</v>
      </c>
      <c r="E29" s="131"/>
    </row>
    <row r="30" spans="1:5" x14ac:dyDescent="0.3">
      <c r="A30" s="131" t="s">
        <v>345</v>
      </c>
      <c r="B30" s="131"/>
      <c r="C30" s="131"/>
      <c r="D30" s="131"/>
      <c r="E30" s="131"/>
    </row>
    <row r="31" spans="1:5" x14ac:dyDescent="0.3">
      <c r="A31" s="131" t="s">
        <v>346</v>
      </c>
      <c r="B31" s="131"/>
      <c r="C31" s="131"/>
      <c r="D31" s="131"/>
      <c r="E31" s="131"/>
    </row>
    <row r="32" spans="1:5" x14ac:dyDescent="0.3">
      <c r="A32" s="131" t="s">
        <v>347</v>
      </c>
      <c r="B32" s="131"/>
      <c r="C32" s="131"/>
      <c r="D32" s="131"/>
      <c r="E32" s="131"/>
    </row>
  </sheetData>
  <mergeCells count="4">
    <mergeCell ref="A7:E9"/>
    <mergeCell ref="A11:A12"/>
    <mergeCell ref="B11:B12"/>
    <mergeCell ref="C11:E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  <vt:lpstr>приложение 10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2025-03-21T08:24:36Z</cp:lastPrinted>
  <dcterms:created xsi:type="dcterms:W3CDTF">2022-09-14T12:35:13Z</dcterms:created>
  <dcterms:modified xsi:type="dcterms:W3CDTF">2025-03-21T08:28:40Z</dcterms:modified>
</cp:coreProperties>
</file>