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ИЮНЬ 27.06\"/>
    </mc:Choice>
  </mc:AlternateContent>
  <bookViews>
    <workbookView xWindow="360" yWindow="48" windowWidth="21012" windowHeight="9972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56" i="14" l="1"/>
  <c r="C41" i="1" l="1"/>
  <c r="E144" i="10" l="1"/>
  <c r="E143" i="10" s="1"/>
  <c r="E142" i="10" l="1"/>
  <c r="C49" i="14" l="1"/>
  <c r="C48" i="14"/>
  <c r="C64" i="14" s="1"/>
  <c r="E162" i="3"/>
  <c r="F140" i="4"/>
  <c r="F141" i="4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78" i="4" l="1"/>
  <c r="F70" i="4" s="1"/>
  <c r="H47" i="4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6" i="10" l="1"/>
  <c r="F153" i="4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<sst xmlns="http://schemas.openxmlformats.org/spreadsheetml/2006/main" count="1443" uniqueCount="338">
  <si>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</si>
  <si>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</si>
  <si>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</si>
  <si>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</si>
  <si>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</si>
  <si>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</si>
  <si>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</si>
  <si>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</si>
  <si>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</si>
  <si>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</si>
  <si>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</si>
  <si>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</si>
  <si>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</si>
  <si>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</si>
  <si>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</si>
  <si>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</si>
  <si>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</si>
  <si>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</si>
  <si>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</si>
  <si>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</si>
  <si>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</si>
  <si>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</si>
  <si>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</si>
  <si>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</si>
  <si>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</si>
  <si>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</si>
  <si>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</si>
  <si>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</si>
  <si>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</si>
  <si>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</si>
  <si>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</si>
  <si>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</si>
  <si>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</si>
  <si>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</si>
  <si>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</si>
  <si>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</si>
  <si>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</si>
  <si>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</si>
  <si>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</si>
  <si>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</si>
  <si>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</si>
  <si>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</si>
  <si>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</si>
  <si>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</si>
  <si>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</si>
  <si>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</si>
  <si>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</si>
  <si>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</si>
  <si>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</si>
  <si>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</si>
  <si>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</si>
  <si>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</si>
  <si>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</si>
  <si>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</si>
  <si>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</si>
  <si>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</si>
  <si>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</si>
  <si>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</si>
  <si>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</si>
  <si>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</si>
  <si>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</si>
  <si>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</si>
  <si>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</si>
  <si>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</si>
  <si>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</si>
  <si>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</si>
  <si>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</si>
  <si>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</si>
  <si>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</si>
  <si>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</si>
  <si>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</si>
  <si>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</si>
  <si>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</si>
  <si>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</si>
  <si>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</si>
  <si>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</si>
  <si>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</si>
  <si>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</si>
  <si>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</si>
  <si>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</si>
  <si>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</si>
  <si>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</si>
  <si>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</si>
  <si>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</si>
  <si>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</si>
  <si>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</si>
  <si>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</si>
  <si>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</si>
  <si>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</si>
  <si>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</si>
  <si>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</si>
  <si>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</si>
  <si>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</si>
  <si>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</si>
  <si>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</si>
  <si>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</si>
  <si>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</si>
  <si>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</si>
  <si>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</si>
  <si>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</si>
  <si>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</si>
  <si>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</si>
  <si>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</si>
  <si>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</si>
  <si>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</si>
  <si>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</si>
  <si>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</si>
  <si>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</si>
  <si>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</si>
  <si>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</si>
  <si>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</si>
  <si>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</si>
  <si>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</si>
  <si>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</si>
  <si>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</si>
  <si>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</si>
  <si>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</si>
  <si>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</si>
  <si>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</si>
  <si>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</si>
  <si>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</si>
  <si>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</si>
  <si>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</si>
  <si>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</si>
  <si>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</si>
  <si>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</si>
  <si>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</si>
  <si>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</si>
  <si>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</si>
  <si>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</si>
  <si>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</si>
  <si>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</si>
  <si>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</si>
  <si>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</si>
  <si>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</si>
  <si>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</si>
  <si>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</si>
  <si>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</si>
  <si>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</si>
  <si>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</si>
  <si>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</si>
  <si>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</si>
  <si>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</si>
  <si>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</si>
  <si>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</si>
  <si>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</si>
  <si>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</si>
  <si>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</si>
  <si>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</si>
  <si>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</si>
  <si>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</si>
  <si>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</si>
  <si>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</si>
  <si>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</si>
  <si>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</si>
  <si>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</si>
  <si>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</si>
  <si>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</si>
  <si>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</si>
  <si>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</si>
  <si>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</si>
  <si>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</si>
  <si>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</si>
  <si>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</si>
  <si>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</si>
  <si>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</si>
  <si>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</si>
  <si>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</si>
  <si>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</si>
  <si>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</si>
  <si>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</si>
  <si>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</si>
  <si>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</si>
  <si>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</si>
  <si>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</si>
  <si>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</si>
  <si>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</si>
  <si>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</si>
  <si>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</si>
  <si>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</si>
  <si>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</si>
  <si>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</si>
  <si>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</si>
  <si>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</si>
  <si>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</si>
  <si>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</si>
  <si>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</si>
  <si>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</si>
  <si>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</si>
  <si>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</si>
  <si>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</si>
  <si>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</si>
  <si>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</si>
  <si>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</si>
  <si>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</si>
  <si>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</si>
  <si>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</si>
  <si>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</si>
  <si>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</si>
  <si>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</si>
  <si>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</si>
  <si>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</si>
  <si>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</si>
  <si>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</si>
  <si>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</si>
  <si>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</si>
  <si>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</si>
  <si>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</si>
  <si>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</si>
  <si>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</si>
  <si>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</si>
  <si>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</si>
  <si>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</si>
  <si>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</si>
  <si>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</si>
  <si>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</si>
  <si>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</si>
  <si>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</si>
  <si>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</si>
  <si>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</si>
  <si>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</si>
  <si>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</si>
  <si>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</si>
  <si>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</si>
  <si>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</si>
  <si>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</si>
  <si>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</si>
  <si>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</si>
  <si>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</si>
  <si>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</si>
  <si>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</si>
  <si>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</si>
  <si>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</si>
  <si>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</si>
  <si>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</si>
  <si>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</si>
  <si>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</si>
  <si>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</si>
  <si>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</si>
  <si>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</si>
  <si>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</si>
  <si>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</si>
  <si>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</si>
  <si>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</si>
  <si>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</si>
  <si>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</si>
  <si>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</si>
  <si>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</si>
  <si>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</si>
  <si>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</si>
  <si>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</si>
  <si>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</si>
  <si>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</si>
  <si>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</si>
  <si>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</si>
  <si>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</si>
  <si>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</si>
  <si>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</si>
  <si>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</si>
  <si>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</si>
  <si>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</si>
  <si>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</si>
  <si>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</si>
  <si>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</si>
  <si>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</si>
  <si>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</si>
  <si>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</si>
  <si>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</si>
  <si>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</si>
  <si>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</si>
  <si>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</si>
  <si>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</si>
  <si>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</si>
  <si>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</si>
  <si>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</si>
  <si>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</si>
  <si>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</si>
  <si>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</si>
  <si>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</si>
  <si>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</si>
  <si>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</si>
  <si>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</si>
  <si>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</si>
  <si>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</si>
  <si>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</si>
  <si>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</si>
  <si>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</si>
  <si>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</si>
  <si>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</si>
  <si>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</si>
  <si>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</si>
  <si>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</si>
  <si>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</si>
  <si>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</si>
  <si>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</si>
  <si>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</si>
  <si>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</si>
  <si>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</si>
  <si>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</si>
  <si>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</si>
  <si>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</si>
  <si>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</si>
  <si>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</si>
  <si>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</si>
  <si>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</si>
  <si>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</si>
  <si>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</si>
  <si>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</si>
  <si>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</si>
  <si>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</si>
  <si>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</si>
  <si>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</si>
  <si>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</si>
  <si>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</si>
  <si>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</si>
  <si>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</si>
  <si>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</si>
  <si>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</si>
  <si>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</si>
  <si>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</si>
  <si>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</si>
  <si>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</si>
  <si>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</si>
  <si>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</si>
  <si>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</si>
  <si>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</si>
  <si>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</si>
  <si>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 xml:space="preserve">прогнозируемый дефицит бюджета поселения в сумме 67 656,5 тыс. рублей </t>
  </si>
  <si>
    <t>000 2 07 00000 00 0000 150</t>
  </si>
  <si>
    <t>Прочие безвозмездные поступления в бюджеты городских поселений</t>
  </si>
  <si>
    <t>000 2 07 05030 13 0000 150</t>
  </si>
  <si>
    <t>№ 81/329</t>
  </si>
  <si>
    <t xml:space="preserve">«27» июня 2025г.                                                                                     </t>
  </si>
  <si>
    <t xml:space="preserve">Рассмотрев письмо Администрации Котельниковского городского поселения от 18.06.2025г. </t>
  </si>
  <si>
    <t>№1911-03 с просьбой о внесении изменений в решение Совета народных депутатов Котельниковского</t>
  </si>
  <si>
    <t>прогнозируемый общий объем доходов бюджета поселения в сумме 264 329,8 тыс. рублей;</t>
  </si>
  <si>
    <t>общий объем расходов бюджета поселения в сумме 331 986,3 тыс. рублей;</t>
  </si>
  <si>
    <t>Прочие межбюджетные трансферты, передаваемые бюджетам городских поселений (инициативное бюджетирование, средства населения)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</si>
</sst>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tabSelected="1" workbookViewId="0">
      <selection activeCell="M40" sqref="M40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332</v>
      </c>
      <c r="B16" s="131"/>
      <c r="C16" s="131"/>
      <c r="D16" s="131"/>
      <c r="E16" s="131"/>
      <c r="F16" s="232" t="s">
        <v>331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333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334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247" t="s">
        <v>210</v>
      </c>
      <c r="B40" s="247"/>
      <c r="C40" s="247"/>
      <c r="D40" s="247"/>
      <c r="E40" s="247"/>
      <c r="F40" s="247"/>
      <c r="G40" s="247"/>
      <c r="H40" s="247"/>
      <c r="I40" s="247"/>
    </row>
    <row r="41" spans="1:9" x14ac:dyDescent="0.3">
      <c r="A41" s="248" t="s">
        <v>335</v>
      </c>
      <c r="B41" s="247"/>
      <c r="C41" s="247"/>
      <c r="D41" s="247"/>
      <c r="E41" s="247"/>
      <c r="F41" s="247"/>
      <c r="G41" s="247"/>
      <c r="H41" s="247"/>
      <c r="I41" s="247"/>
    </row>
    <row r="42" spans="1:9" x14ac:dyDescent="0.3">
      <c r="A42" s="248" t="s">
        <v>336</v>
      </c>
      <c r="B42" s="247"/>
      <c r="C42" s="247"/>
      <c r="D42" s="247"/>
      <c r="E42" s="247"/>
      <c r="F42" s="247"/>
      <c r="G42" s="247"/>
      <c r="H42" s="247"/>
      <c r="I42" s="247"/>
    </row>
    <row r="43" spans="1:9" x14ac:dyDescent="0.3">
      <c r="A43" s="248" t="s">
        <v>327</v>
      </c>
      <c r="B43" s="247"/>
      <c r="C43" s="247"/>
      <c r="D43" s="247"/>
      <c r="E43" s="247"/>
      <c r="F43" s="247"/>
      <c r="G43" s="247"/>
      <c r="H43" s="247"/>
      <c r="I43" s="247"/>
    </row>
    <row r="44" spans="1:9" x14ac:dyDescent="0.3">
      <c r="A44" s="247" t="s">
        <v>214</v>
      </c>
      <c r="B44" s="247"/>
      <c r="C44" s="247"/>
      <c r="D44" s="247"/>
      <c r="E44" s="247"/>
      <c r="F44" s="247"/>
      <c r="G44" s="247"/>
      <c r="H44" s="247"/>
      <c r="I44" s="247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4"/>
  <sheetViews>
    <sheetView workbookViewId="0">
      <selection activeCell="C64" sqref="C64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49" t="s">
        <v>229</v>
      </c>
      <c r="B9" s="249"/>
      <c r="C9" s="249"/>
      <c r="D9" s="249"/>
      <c r="E9" s="249"/>
    </row>
    <row r="10" spans="1:5" ht="15" thickBot="1" x14ac:dyDescent="0.35">
      <c r="A10" s="250" t="s">
        <v>230</v>
      </c>
      <c r="B10" s="252" t="s">
        <v>231</v>
      </c>
      <c r="C10" s="254" t="s">
        <v>2</v>
      </c>
      <c r="D10" s="255"/>
      <c r="E10" s="256"/>
    </row>
    <row r="11" spans="1:5" ht="15" thickBot="1" x14ac:dyDescent="0.35">
      <c r="A11" s="251"/>
      <c r="B11" s="253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195021.4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50" t="s">
        <v>238</v>
      </c>
      <c r="B16" s="252" t="s">
        <v>239</v>
      </c>
      <c r="C16" s="250">
        <v>3526.9</v>
      </c>
      <c r="D16" s="250">
        <v>3777.6</v>
      </c>
      <c r="E16" s="250">
        <v>5226.3999999999996</v>
      </c>
    </row>
    <row r="17" spans="1:5" ht="82.8" customHeight="1" thickBot="1" x14ac:dyDescent="0.35">
      <c r="A17" s="251"/>
      <c r="B17" s="253"/>
      <c r="C17" s="251"/>
      <c r="D17" s="251"/>
      <c r="E17" s="251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316</v>
      </c>
      <c r="B23" s="228" t="s">
        <v>317</v>
      </c>
      <c r="C23" s="222">
        <v>427.5</v>
      </c>
      <c r="D23" s="226">
        <v>0</v>
      </c>
      <c r="E23" s="226">
        <v>0</v>
      </c>
    </row>
    <row r="24" spans="1:5" ht="109.2" customHeight="1" thickBot="1" x14ac:dyDescent="0.35">
      <c r="A24" s="223" t="s">
        <v>318</v>
      </c>
      <c r="B24" s="229" t="s">
        <v>319</v>
      </c>
      <c r="C24" s="224">
        <v>427.5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57" t="s">
        <v>269</v>
      </c>
      <c r="B35" s="259" t="s">
        <v>270</v>
      </c>
      <c r="C35" s="261">
        <v>7150</v>
      </c>
      <c r="D35" s="261">
        <v>7150</v>
      </c>
      <c r="E35" s="261">
        <v>7650</v>
      </c>
    </row>
    <row r="36" spans="1:5" ht="58.8" customHeight="1" thickBot="1" x14ac:dyDescent="0.35">
      <c r="A36" s="258"/>
      <c r="B36" s="260"/>
      <c r="C36" s="262"/>
      <c r="D36" s="262"/>
      <c r="E36" s="262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6">
        <f>C50+C52+C56+C60+C62</f>
        <v>69308.400000000009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6">
        <f>C50+C52+C56+C60+C62</f>
        <v>69308.400000000009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C57+C58+C59</f>
        <v>29578.9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30">
        <v>20982.7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111" thickBot="1" x14ac:dyDescent="0.35">
      <c r="A59" s="223" t="s">
        <v>311</v>
      </c>
      <c r="B59" s="229" t="s">
        <v>337</v>
      </c>
      <c r="C59" s="230">
        <v>20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314</v>
      </c>
      <c r="C60" s="226">
        <v>8486.2999999999993</v>
      </c>
      <c r="D60" s="226">
        <v>0</v>
      </c>
      <c r="E60" s="226">
        <v>0</v>
      </c>
    </row>
    <row r="61" spans="1:5" ht="83.4" thickBot="1" x14ac:dyDescent="0.35">
      <c r="A61" s="223" t="s">
        <v>302</v>
      </c>
      <c r="B61" s="229" t="s">
        <v>314</v>
      </c>
      <c r="C61" s="224">
        <v>8486.2999999999993</v>
      </c>
      <c r="D61" s="230">
        <v>0</v>
      </c>
      <c r="E61" s="230">
        <v>0</v>
      </c>
    </row>
    <row r="62" spans="1:5" ht="55.8" thickBot="1" x14ac:dyDescent="0.35">
      <c r="A62" s="246" t="s">
        <v>328</v>
      </c>
      <c r="B62" s="228" t="s">
        <v>329</v>
      </c>
      <c r="C62" s="226">
        <v>250</v>
      </c>
      <c r="D62" s="226">
        <v>0</v>
      </c>
      <c r="E62" s="226">
        <v>0</v>
      </c>
    </row>
    <row r="63" spans="1:5" ht="42" thickBot="1" x14ac:dyDescent="0.35">
      <c r="A63" s="245" t="s">
        <v>330</v>
      </c>
      <c r="B63" s="229" t="s">
        <v>329</v>
      </c>
      <c r="C63" s="230">
        <v>250</v>
      </c>
      <c r="D63" s="230">
        <v>0</v>
      </c>
      <c r="E63" s="230">
        <v>0</v>
      </c>
    </row>
    <row r="64" spans="1:5" ht="28.2" thickBot="1" x14ac:dyDescent="0.35">
      <c r="A64" s="225" t="s">
        <v>315</v>
      </c>
      <c r="B64" s="228"/>
      <c r="C64" s="226">
        <f>C48+C13</f>
        <v>264329.8</v>
      </c>
      <c r="D64" s="222">
        <v>268134.90000000002</v>
      </c>
      <c r="E64" s="222">
        <v>281379.5</v>
      </c>
    </row>
  </sheetData>
  <mergeCells count="14">
    <mergeCell ref="A35:A36"/>
    <mergeCell ref="B35:B36"/>
    <mergeCell ref="C35:C36"/>
    <mergeCell ref="D35:D36"/>
    <mergeCell ref="E35:E36"/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25" sqref="C25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68" t="s">
        <v>72</v>
      </c>
      <c r="B2" s="268"/>
      <c r="C2" s="268"/>
      <c r="D2" s="268"/>
      <c r="E2" s="268"/>
    </row>
    <row r="3" spans="1:5" ht="15.6" x14ac:dyDescent="0.3">
      <c r="A3" s="268" t="s">
        <v>64</v>
      </c>
      <c r="B3" s="268"/>
      <c r="C3" s="268"/>
      <c r="D3" s="268"/>
      <c r="E3" s="268"/>
    </row>
    <row r="4" spans="1:5" ht="16.8" customHeight="1" x14ac:dyDescent="0.3">
      <c r="A4" s="268" t="s">
        <v>73</v>
      </c>
      <c r="B4" s="268"/>
      <c r="C4" s="268"/>
      <c r="D4" s="268"/>
      <c r="E4" s="268"/>
    </row>
    <row r="5" spans="1:5" ht="15.6" x14ac:dyDescent="0.3">
      <c r="A5" s="268" t="s">
        <v>185</v>
      </c>
      <c r="B5" s="268"/>
      <c r="C5" s="268"/>
      <c r="D5" s="268"/>
      <c r="E5" s="268"/>
    </row>
    <row r="6" spans="1:5" ht="15.6" x14ac:dyDescent="0.3">
      <c r="A6" s="268" t="s">
        <v>186</v>
      </c>
      <c r="B6" s="268"/>
      <c r="C6" s="268"/>
      <c r="D6" s="268"/>
      <c r="E6" s="268"/>
    </row>
    <row r="7" spans="1:5" ht="17.399999999999999" x14ac:dyDescent="0.3">
      <c r="A7" s="24"/>
    </row>
    <row r="8" spans="1:5" ht="17.399999999999999" x14ac:dyDescent="0.3">
      <c r="A8" s="269" t="s">
        <v>74</v>
      </c>
      <c r="B8" s="269"/>
      <c r="C8" s="269"/>
      <c r="D8" s="269"/>
      <c r="E8" s="269"/>
    </row>
    <row r="9" spans="1:5" ht="16.5" customHeight="1" x14ac:dyDescent="0.3">
      <c r="A9" s="269" t="s">
        <v>75</v>
      </c>
      <c r="B9" s="269"/>
      <c r="C9" s="269"/>
      <c r="D9" s="269"/>
      <c r="E9" s="269"/>
    </row>
    <row r="10" spans="1:5" ht="17.399999999999999" x14ac:dyDescent="0.3">
      <c r="A10" s="269" t="s">
        <v>187</v>
      </c>
      <c r="B10" s="269"/>
      <c r="C10" s="269"/>
      <c r="D10" s="269"/>
      <c r="E10" s="269"/>
    </row>
    <row r="11" spans="1:5" ht="18" thickBot="1" x14ac:dyDescent="0.35">
      <c r="A11" s="24" t="s">
        <v>76</v>
      </c>
    </row>
    <row r="12" spans="1:5" ht="26.25" customHeight="1" thickBot="1" x14ac:dyDescent="0.35">
      <c r="A12" s="263" t="s">
        <v>0</v>
      </c>
      <c r="B12" s="54"/>
      <c r="C12" s="265" t="s">
        <v>77</v>
      </c>
      <c r="D12" s="266"/>
      <c r="E12" s="267"/>
    </row>
    <row r="13" spans="1:5" ht="16.2" thickBot="1" x14ac:dyDescent="0.35">
      <c r="A13" s="264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39873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137.19999999999999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23970.9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SUM(C24:C26)</f>
        <v>3539.1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1875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654.1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1010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70238.599999999991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65938.7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3107.5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184274.5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36874.6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25047.7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122352.2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32009.1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32009.1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f>C42</f>
        <v>302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302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331986.29999999993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E156" sqref="E156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68" t="s">
        <v>169</v>
      </c>
      <c r="B2" s="268"/>
      <c r="C2" s="268"/>
      <c r="D2" s="268"/>
      <c r="E2" s="268"/>
      <c r="F2" s="268"/>
      <c r="G2" s="268"/>
      <c r="H2" s="114"/>
      <c r="I2" s="114"/>
      <c r="J2" s="114"/>
      <c r="K2" s="114"/>
    </row>
    <row r="3" spans="1:11" ht="15" customHeight="1" x14ac:dyDescent="0.3">
      <c r="A3" s="268" t="s">
        <v>64</v>
      </c>
      <c r="B3" s="268"/>
      <c r="C3" s="268"/>
      <c r="D3" s="268"/>
      <c r="E3" s="268"/>
      <c r="F3" s="268"/>
      <c r="G3" s="268"/>
      <c r="H3" s="114"/>
      <c r="I3" s="114"/>
      <c r="J3" s="114"/>
      <c r="K3" s="114"/>
    </row>
    <row r="4" spans="1:11" ht="15" customHeight="1" x14ac:dyDescent="0.3">
      <c r="A4" s="268" t="s">
        <v>73</v>
      </c>
      <c r="B4" s="268"/>
      <c r="C4" s="268"/>
      <c r="D4" s="268"/>
      <c r="E4" s="268"/>
      <c r="F4" s="268"/>
      <c r="G4" s="268"/>
      <c r="H4" s="114"/>
      <c r="I4" s="114"/>
      <c r="J4" s="114"/>
      <c r="K4" s="114"/>
    </row>
    <row r="5" spans="1:11" ht="15" customHeight="1" x14ac:dyDescent="0.3">
      <c r="A5" s="268" t="s">
        <v>189</v>
      </c>
      <c r="B5" s="268"/>
      <c r="C5" s="268"/>
      <c r="D5" s="268"/>
      <c r="E5" s="268"/>
      <c r="F5" s="268"/>
      <c r="G5" s="268"/>
      <c r="H5" s="114"/>
      <c r="I5" s="114"/>
      <c r="J5" s="114"/>
      <c r="K5" s="114"/>
    </row>
    <row r="6" spans="1:11" ht="15" customHeight="1" x14ac:dyDescent="0.3">
      <c r="A6" s="268" t="s">
        <v>186</v>
      </c>
      <c r="B6" s="268"/>
      <c r="C6" s="268"/>
      <c r="D6" s="268"/>
      <c r="E6" s="268"/>
      <c r="F6" s="268"/>
      <c r="G6" s="268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77" t="s">
        <v>190</v>
      </c>
      <c r="B10" s="277"/>
      <c r="C10" s="277"/>
      <c r="D10" s="277"/>
      <c r="E10" s="277"/>
      <c r="F10" s="277"/>
      <c r="G10" s="277"/>
      <c r="H10" s="115"/>
      <c r="I10" s="115"/>
      <c r="J10" s="115"/>
      <c r="K10" s="115"/>
    </row>
    <row r="11" spans="1:11" ht="69.75" customHeight="1" x14ac:dyDescent="0.3">
      <c r="A11" s="83"/>
      <c r="B11" s="63"/>
      <c r="C11" s="263" t="s">
        <v>25</v>
      </c>
      <c r="D11" s="87"/>
      <c r="E11" s="271" t="s">
        <v>2</v>
      </c>
      <c r="F11" s="272"/>
      <c r="G11" s="273"/>
    </row>
    <row r="12" spans="1:11" ht="42" thickBot="1" x14ac:dyDescent="0.35">
      <c r="A12" s="86"/>
      <c r="B12" s="64"/>
      <c r="C12" s="270"/>
      <c r="D12" s="26" t="s">
        <v>26</v>
      </c>
      <c r="E12" s="274"/>
      <c r="F12" s="275"/>
      <c r="G12" s="276"/>
    </row>
    <row r="13" spans="1:11" ht="28.2" thickBot="1" x14ac:dyDescent="0.35">
      <c r="A13" s="84" t="s">
        <v>1</v>
      </c>
      <c r="B13" s="65" t="s">
        <v>0</v>
      </c>
      <c r="C13" s="264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39873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137.19999999999999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>
        <v>111</v>
      </c>
      <c r="C35" s="12" t="s">
        <v>35</v>
      </c>
      <c r="D35" s="12"/>
      <c r="E35" s="78">
        <f>SUM(E36)</f>
        <v>137.19999999999999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137.19999999999999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23970.9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23930.9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4058.6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1388.4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3539.1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1875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1875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1875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654.1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450.8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134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316.8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1010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1010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1010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70238.599999999991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65938.7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65838.7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65838.7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0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0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3107.5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3107.5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3107.5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184274.5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36874.6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34404.6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34404.6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25047.7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24855.8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15944.5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8911.2999999999993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191.9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191.9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122352.20000000001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6404.9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6404.9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35865.800000000003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35865.800000000003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80081.5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1657.9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78423.600000000006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32009.1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32009.1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32009.1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302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302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</f>
        <v>302</v>
      </c>
      <c r="F144" s="78">
        <v>0</v>
      </c>
      <c r="G144" s="78">
        <v>0</v>
      </c>
    </row>
    <row r="145" spans="1:7" ht="16.2" thickBot="1" x14ac:dyDescent="0.35">
      <c r="A145" s="126" t="s">
        <v>32</v>
      </c>
      <c r="B145" s="71" t="s">
        <v>224</v>
      </c>
      <c r="C145" s="1" t="s">
        <v>35</v>
      </c>
      <c r="D145" s="1">
        <v>800</v>
      </c>
      <c r="E145" s="58">
        <v>302</v>
      </c>
      <c r="F145" s="58">
        <v>0</v>
      </c>
      <c r="G145" s="58">
        <v>0</v>
      </c>
    </row>
    <row r="146" spans="1:7" ht="16.2" thickBot="1" x14ac:dyDescent="0.35">
      <c r="A146" s="37" t="s">
        <v>21</v>
      </c>
      <c r="B146" s="69">
        <v>1100</v>
      </c>
      <c r="C146" s="30"/>
      <c r="D146" s="30"/>
      <c r="E146" s="77">
        <f>SUM(E147)</f>
        <v>500</v>
      </c>
      <c r="F146" s="77">
        <f t="shared" ref="F146:G146" si="51">SUM(F147)</f>
        <v>500</v>
      </c>
      <c r="G146" s="77">
        <f t="shared" si="51"/>
        <v>500</v>
      </c>
    </row>
    <row r="147" spans="1:7" ht="33" thickBot="1" x14ac:dyDescent="0.35">
      <c r="A147" s="18" t="s">
        <v>22</v>
      </c>
      <c r="B147" s="70">
        <v>1105</v>
      </c>
      <c r="C147" s="12"/>
      <c r="D147" s="12"/>
      <c r="E147" s="78">
        <f>SUM(E148+E150)</f>
        <v>500</v>
      </c>
      <c r="F147" s="78">
        <f t="shared" ref="F147:G147" si="52">SUM(F148+F150)</f>
        <v>500</v>
      </c>
      <c r="G147" s="78">
        <f t="shared" si="52"/>
        <v>500</v>
      </c>
    </row>
    <row r="148" spans="1:7" ht="49.2" thickBot="1" x14ac:dyDescent="0.35">
      <c r="A148" s="18" t="s">
        <v>113</v>
      </c>
      <c r="B148" s="70">
        <v>1105</v>
      </c>
      <c r="C148" s="12" t="s">
        <v>66</v>
      </c>
      <c r="D148" s="12"/>
      <c r="E148" s="78">
        <f>SUM(E149)</f>
        <v>500</v>
      </c>
      <c r="F148" s="78">
        <f t="shared" ref="F148:G148" si="53">SUM(F149)</f>
        <v>500</v>
      </c>
      <c r="G148" s="78">
        <f t="shared" si="53"/>
        <v>0</v>
      </c>
    </row>
    <row r="149" spans="1:7" ht="31.8" thickBot="1" x14ac:dyDescent="0.35">
      <c r="A149" s="88" t="s">
        <v>31</v>
      </c>
      <c r="B149" s="71">
        <v>1105</v>
      </c>
      <c r="C149" s="1" t="s">
        <v>66</v>
      </c>
      <c r="D149" s="1">
        <v>200</v>
      </c>
      <c r="E149" s="58">
        <v>500</v>
      </c>
      <c r="F149" s="58">
        <v>500</v>
      </c>
      <c r="G149" s="58">
        <v>0</v>
      </c>
    </row>
    <row r="150" spans="1:7" ht="49.2" thickBot="1" x14ac:dyDescent="0.35">
      <c r="A150" s="18" t="s">
        <v>87</v>
      </c>
      <c r="B150" s="70">
        <v>1105</v>
      </c>
      <c r="C150" s="12" t="s">
        <v>35</v>
      </c>
      <c r="D150" s="12"/>
      <c r="E150" s="78">
        <f>SUM(E151)</f>
        <v>0</v>
      </c>
      <c r="F150" s="78">
        <f t="shared" ref="F150:G150" si="54">SUM(F151)</f>
        <v>0</v>
      </c>
      <c r="G150" s="78">
        <f t="shared" si="54"/>
        <v>500</v>
      </c>
    </row>
    <row r="151" spans="1:7" ht="31.8" thickBot="1" x14ac:dyDescent="0.35">
      <c r="A151" s="88" t="s">
        <v>31</v>
      </c>
      <c r="B151" s="71">
        <v>1105</v>
      </c>
      <c r="C151" s="1" t="s">
        <v>35</v>
      </c>
      <c r="D151" s="1">
        <v>200</v>
      </c>
      <c r="E151" s="58">
        <v>0</v>
      </c>
      <c r="F151" s="58">
        <v>0</v>
      </c>
      <c r="G151" s="58">
        <v>500</v>
      </c>
    </row>
    <row r="152" spans="1:7" ht="16.2" thickBot="1" x14ac:dyDescent="0.35">
      <c r="A152" s="37" t="s">
        <v>23</v>
      </c>
      <c r="B152" s="69">
        <v>1200</v>
      </c>
      <c r="C152" s="30"/>
      <c r="D152" s="30"/>
      <c r="E152" s="77">
        <f>SUM(E153)</f>
        <v>500</v>
      </c>
      <c r="F152" s="77">
        <f t="shared" ref="F152:G152" si="55">SUM(F153)</f>
        <v>500</v>
      </c>
      <c r="G152" s="77">
        <f t="shared" si="55"/>
        <v>500</v>
      </c>
    </row>
    <row r="153" spans="1:7" ht="33" thickBot="1" x14ac:dyDescent="0.35">
      <c r="A153" s="18" t="s">
        <v>24</v>
      </c>
      <c r="B153" s="70">
        <v>1204</v>
      </c>
      <c r="C153" s="12"/>
      <c r="D153" s="12"/>
      <c r="E153" s="78">
        <f>SUM(E154)</f>
        <v>500</v>
      </c>
      <c r="F153" s="78">
        <f t="shared" ref="F153:G153" si="56">SUM(F154)</f>
        <v>500</v>
      </c>
      <c r="G153" s="78">
        <f t="shared" si="56"/>
        <v>500</v>
      </c>
    </row>
    <row r="154" spans="1:7" ht="49.2" thickBot="1" x14ac:dyDescent="0.35">
      <c r="A154" s="18" t="s">
        <v>87</v>
      </c>
      <c r="B154" s="70">
        <v>1204</v>
      </c>
      <c r="C154" s="12" t="s">
        <v>35</v>
      </c>
      <c r="D154" s="12"/>
      <c r="E154" s="78">
        <f>SUM(E155)</f>
        <v>500</v>
      </c>
      <c r="F154" s="78">
        <f t="shared" ref="F154:G154" si="57">SUM(F155)</f>
        <v>500</v>
      </c>
      <c r="G154" s="78">
        <f t="shared" si="57"/>
        <v>500</v>
      </c>
    </row>
    <row r="155" spans="1:7" ht="31.8" thickBot="1" x14ac:dyDescent="0.35">
      <c r="A155" s="88" t="s">
        <v>31</v>
      </c>
      <c r="B155" s="71">
        <v>1204</v>
      </c>
      <c r="C155" s="1" t="s">
        <v>35</v>
      </c>
      <c r="D155" s="1">
        <v>200</v>
      </c>
      <c r="E155" s="58">
        <v>500</v>
      </c>
      <c r="F155" s="58">
        <v>500</v>
      </c>
      <c r="G155" s="58">
        <v>500</v>
      </c>
    </row>
    <row r="156" spans="1:7" ht="16.2" thickBot="1" x14ac:dyDescent="0.35">
      <c r="A156" s="6" t="s">
        <v>42</v>
      </c>
      <c r="B156" s="74"/>
      <c r="C156" s="3"/>
      <c r="D156" s="3"/>
      <c r="E156" s="57">
        <f>E152+E146+E142+E135+E127+E93+E72+E48+E15</f>
        <v>331986.3</v>
      </c>
      <c r="F156" s="57">
        <f>SUM(F15+F48+F72+F93+F127+F135+F146+F152)</f>
        <v>268134.89999999997</v>
      </c>
      <c r="G156" s="57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F153" sqref="F153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81" t="s">
        <v>193</v>
      </c>
      <c r="B2" s="281"/>
      <c r="C2" s="282"/>
      <c r="D2" s="282"/>
      <c r="E2" s="282"/>
      <c r="F2" s="282"/>
      <c r="G2" s="282"/>
      <c r="H2" s="282"/>
      <c r="I2" s="282"/>
    </row>
    <row r="4" spans="1:9" ht="45.75" customHeight="1" x14ac:dyDescent="0.3">
      <c r="A4" s="283" t="s">
        <v>192</v>
      </c>
      <c r="B4" s="283"/>
      <c r="C4" s="284"/>
      <c r="D4" s="284"/>
      <c r="E4" s="284"/>
      <c r="F4" s="284"/>
      <c r="G4" s="284"/>
      <c r="H4" s="284"/>
      <c r="I4" s="284"/>
    </row>
    <row r="5" spans="1:9" ht="15.75" customHeight="1" x14ac:dyDescent="0.3">
      <c r="H5" s="285"/>
      <c r="I5" s="285"/>
    </row>
    <row r="6" spans="1:9" ht="15" thickBot="1" x14ac:dyDescent="0.35"/>
    <row r="7" spans="1:9" ht="28.5" customHeight="1" x14ac:dyDescent="0.3">
      <c r="A7" s="278" t="s">
        <v>1</v>
      </c>
      <c r="B7" s="278" t="s">
        <v>217</v>
      </c>
      <c r="C7" s="292" t="s">
        <v>0</v>
      </c>
      <c r="D7" s="278" t="s">
        <v>25</v>
      </c>
      <c r="E7" s="278" t="s">
        <v>26</v>
      </c>
      <c r="F7" s="286" t="s">
        <v>2</v>
      </c>
      <c r="G7" s="287"/>
      <c r="H7" s="288"/>
    </row>
    <row r="8" spans="1:9" ht="15" thickBot="1" x14ac:dyDescent="0.35">
      <c r="A8" s="279"/>
      <c r="B8" s="279"/>
      <c r="C8" s="293"/>
      <c r="D8" s="279"/>
      <c r="E8" s="279"/>
      <c r="F8" s="289"/>
      <c r="G8" s="290"/>
      <c r="H8" s="291"/>
    </row>
    <row r="9" spans="1:9" ht="15" thickBot="1" x14ac:dyDescent="0.35">
      <c r="A9" s="280"/>
      <c r="B9" s="280"/>
      <c r="C9" s="294"/>
      <c r="D9" s="280"/>
      <c r="E9" s="280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38325.599999999999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38325.599999999999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137.19999999999999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137.19999999999999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137.19999999999999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23970.9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23930.9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4058.6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1388.4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3539.1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1875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1875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1875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654.1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450.8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134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316.8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1010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1010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1010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70238.599999999991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65938.7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65838.7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65838.7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0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0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3107.5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3107.5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3107.5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184274.5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36874.6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34404.6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34404.6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25047.7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24855.8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15944.5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8911.2999999999993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191.9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191.9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122352.20000000001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6404.9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6404.9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35865.800000000003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35865.800000000003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80081.5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1657.9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78423.600000000006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32009.1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32009.1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32009.1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F142</f>
        <v>302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</f>
        <v>302</v>
      </c>
      <c r="G141" s="164">
        <v>0</v>
      </c>
      <c r="H141" s="164">
        <v>0</v>
      </c>
    </row>
    <row r="142" spans="1:8" ht="15" thickBot="1" x14ac:dyDescent="0.35">
      <c r="A142" s="149" t="s">
        <v>32</v>
      </c>
      <c r="B142" s="137">
        <v>941</v>
      </c>
      <c r="C142" s="165" t="s">
        <v>224</v>
      </c>
      <c r="D142" s="139" t="s">
        <v>35</v>
      </c>
      <c r="E142" s="139">
        <v>800</v>
      </c>
      <c r="F142" s="166">
        <v>302</v>
      </c>
      <c r="G142" s="166">
        <v>0</v>
      </c>
      <c r="H142" s="166">
        <v>0</v>
      </c>
    </row>
    <row r="143" spans="1:8" ht="15" thickBot="1" x14ac:dyDescent="0.35">
      <c r="A143" s="183" t="s">
        <v>21</v>
      </c>
      <c r="B143" s="156">
        <v>941</v>
      </c>
      <c r="C143" s="157">
        <v>1100</v>
      </c>
      <c r="D143" s="158"/>
      <c r="E143" s="158"/>
      <c r="F143" s="159">
        <f>SUM(F144)</f>
        <v>500</v>
      </c>
      <c r="G143" s="159">
        <f t="shared" ref="G143:H143" si="51">SUM(G144)</f>
        <v>500</v>
      </c>
      <c r="H143" s="159">
        <f t="shared" si="51"/>
        <v>500</v>
      </c>
    </row>
    <row r="144" spans="1:8" ht="28.2" thickBot="1" x14ac:dyDescent="0.35">
      <c r="A144" s="144" t="s">
        <v>22</v>
      </c>
      <c r="B144" s="137">
        <v>941</v>
      </c>
      <c r="C144" s="146">
        <v>1105</v>
      </c>
      <c r="D144" s="147"/>
      <c r="E144" s="147"/>
      <c r="F144" s="164">
        <f>SUM(F145+F147)</f>
        <v>500</v>
      </c>
      <c r="G144" s="164">
        <f t="shared" ref="G144:H144" si="52">SUM(G145+G147)</f>
        <v>500</v>
      </c>
      <c r="H144" s="164">
        <f t="shared" si="52"/>
        <v>500</v>
      </c>
    </row>
    <row r="145" spans="1:8" ht="69.599999999999994" thickBot="1" x14ac:dyDescent="0.35">
      <c r="A145" s="144" t="s">
        <v>183</v>
      </c>
      <c r="B145" s="156">
        <v>941</v>
      </c>
      <c r="C145" s="163">
        <v>1105</v>
      </c>
      <c r="D145" s="145" t="s">
        <v>66</v>
      </c>
      <c r="E145" s="145"/>
      <c r="F145" s="164">
        <f>SUM(F146)</f>
        <v>500</v>
      </c>
      <c r="G145" s="164">
        <f t="shared" ref="G145:H145" si="53">SUM(G146)</f>
        <v>500</v>
      </c>
      <c r="H145" s="164">
        <f t="shared" si="53"/>
        <v>0</v>
      </c>
    </row>
    <row r="146" spans="1:8" ht="40.200000000000003" thickBot="1" x14ac:dyDescent="0.35">
      <c r="A146" s="149" t="s">
        <v>31</v>
      </c>
      <c r="B146" s="137">
        <v>941</v>
      </c>
      <c r="C146" s="165">
        <v>1105</v>
      </c>
      <c r="D146" s="139" t="s">
        <v>66</v>
      </c>
      <c r="E146" s="139">
        <v>200</v>
      </c>
      <c r="F146" s="166">
        <v>500</v>
      </c>
      <c r="G146" s="166">
        <v>500</v>
      </c>
      <c r="H146" s="166">
        <v>0</v>
      </c>
    </row>
    <row r="147" spans="1:8" ht="55.8" thickBot="1" x14ac:dyDescent="0.35">
      <c r="A147" s="144" t="s">
        <v>87</v>
      </c>
      <c r="B147" s="156">
        <v>941</v>
      </c>
      <c r="C147" s="146">
        <v>1105</v>
      </c>
      <c r="D147" s="147" t="s">
        <v>35</v>
      </c>
      <c r="E147" s="147"/>
      <c r="F147" s="164">
        <f>SUM(F148)</f>
        <v>0</v>
      </c>
      <c r="G147" s="164">
        <f t="shared" ref="G147:H147" si="54">SUM(G148)</f>
        <v>0</v>
      </c>
      <c r="H147" s="164">
        <f t="shared" si="54"/>
        <v>500</v>
      </c>
    </row>
    <row r="148" spans="1:8" ht="40.200000000000003" thickBot="1" x14ac:dyDescent="0.35">
      <c r="A148" s="149" t="s">
        <v>31</v>
      </c>
      <c r="B148" s="137">
        <v>941</v>
      </c>
      <c r="C148" s="165">
        <v>1105</v>
      </c>
      <c r="D148" s="139" t="s">
        <v>35</v>
      </c>
      <c r="E148" s="139">
        <v>200</v>
      </c>
      <c r="F148" s="166">
        <v>0</v>
      </c>
      <c r="G148" s="166">
        <v>0</v>
      </c>
      <c r="H148" s="166">
        <v>500</v>
      </c>
    </row>
    <row r="149" spans="1:8" ht="27" thickBot="1" x14ac:dyDescent="0.35">
      <c r="A149" s="183" t="s">
        <v>23</v>
      </c>
      <c r="B149" s="156">
        <v>941</v>
      </c>
      <c r="C149" s="157">
        <v>1200</v>
      </c>
      <c r="D149" s="158"/>
      <c r="E149" s="158"/>
      <c r="F149" s="159">
        <f>SUM(F150)</f>
        <v>500</v>
      </c>
      <c r="G149" s="159">
        <f t="shared" ref="G149:H151" si="55">SUM(G150)</f>
        <v>500</v>
      </c>
      <c r="H149" s="159">
        <f t="shared" si="55"/>
        <v>500</v>
      </c>
    </row>
    <row r="150" spans="1:8" ht="28.2" thickBot="1" x14ac:dyDescent="0.35">
      <c r="A150" s="144" t="s">
        <v>24</v>
      </c>
      <c r="B150" s="137">
        <v>941</v>
      </c>
      <c r="C150" s="163">
        <v>1204</v>
      </c>
      <c r="D150" s="145"/>
      <c r="E150" s="145"/>
      <c r="F150" s="164">
        <f>SUM(F151)</f>
        <v>500</v>
      </c>
      <c r="G150" s="164">
        <f t="shared" si="55"/>
        <v>500</v>
      </c>
      <c r="H150" s="164">
        <f t="shared" si="55"/>
        <v>500</v>
      </c>
    </row>
    <row r="151" spans="1:8" ht="55.8" thickBot="1" x14ac:dyDescent="0.35">
      <c r="A151" s="144" t="s">
        <v>87</v>
      </c>
      <c r="B151" s="156">
        <v>941</v>
      </c>
      <c r="C151" s="163">
        <v>1204</v>
      </c>
      <c r="D151" s="145" t="s">
        <v>35</v>
      </c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40.200000000000003" thickBot="1" x14ac:dyDescent="0.35">
      <c r="A152" s="149" t="s">
        <v>31</v>
      </c>
      <c r="B152" s="137">
        <v>941</v>
      </c>
      <c r="C152" s="165">
        <v>1204</v>
      </c>
      <c r="D152" s="139" t="s">
        <v>35</v>
      </c>
      <c r="E152" s="139">
        <v>200</v>
      </c>
      <c r="F152" s="166">
        <v>500</v>
      </c>
      <c r="G152" s="166">
        <v>500</v>
      </c>
      <c r="H152" s="166">
        <v>500</v>
      </c>
    </row>
    <row r="153" spans="1:8" ht="15" thickBot="1" x14ac:dyDescent="0.35">
      <c r="A153" s="155" t="s">
        <v>42</v>
      </c>
      <c r="B153" s="156"/>
      <c r="C153" s="202"/>
      <c r="D153" s="156"/>
      <c r="E153" s="156"/>
      <c r="F153" s="178">
        <f>F149+F143+F140+F133+F125+F91+F70+F46+F18+F11</f>
        <v>331986.3</v>
      </c>
      <c r="G153" s="178">
        <f>SUM(G12+G18+G46+G70+G91+G125+G133+G143+G149)</f>
        <v>268134.89999999997</v>
      </c>
      <c r="H153" s="178">
        <f>SUM(H12+H18+H46+H70+H91+H125+H133+H143+H149)</f>
        <v>281379.5</v>
      </c>
    </row>
    <row r="154" spans="1:8" x14ac:dyDescent="0.3">
      <c r="A154" s="136"/>
      <c r="B154" s="203"/>
      <c r="C154" s="203"/>
      <c r="D154" s="136"/>
      <c r="E154" s="136"/>
      <c r="F154" s="136"/>
      <c r="G154" s="136"/>
      <c r="H154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1"/>
  <sheetViews>
    <sheetView workbookViewId="0">
      <selection activeCell="G176" sqref="G176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81" t="s">
        <v>194</v>
      </c>
      <c r="B2" s="281"/>
      <c r="C2" s="281"/>
      <c r="D2" s="281"/>
      <c r="E2" s="281"/>
      <c r="F2" s="281"/>
      <c r="G2" s="281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00" t="s">
        <v>195</v>
      </c>
      <c r="B4" s="301"/>
      <c r="C4" s="301"/>
      <c r="D4" s="301"/>
      <c r="E4" s="301"/>
      <c r="F4" s="301"/>
      <c r="G4" s="301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298" t="s">
        <v>1</v>
      </c>
      <c r="B6" s="298" t="s">
        <v>25</v>
      </c>
      <c r="C6" s="298" t="s">
        <v>43</v>
      </c>
      <c r="D6" s="100" t="s">
        <v>44</v>
      </c>
      <c r="E6" s="295" t="s">
        <v>2</v>
      </c>
      <c r="F6" s="296"/>
      <c r="G6" s="297"/>
    </row>
    <row r="7" spans="1:7" ht="27" thickBot="1" x14ac:dyDescent="0.35">
      <c r="A7" s="299"/>
      <c r="B7" s="299"/>
      <c r="C7" s="299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1875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1875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1875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1875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6404.9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6404.9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6404.9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6404.9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450.8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134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134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134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5">
        <f>SUM(E37)</f>
        <v>316.8</v>
      </c>
      <c r="F36" s="95">
        <f t="shared" ref="F36:G36" si="18">SUM(F37)</f>
        <v>160</v>
      </c>
      <c r="G36" s="95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316.8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316.8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1010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1010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1010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1010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24855.8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15944.5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15944.5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15944.5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8911.2999999999993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8911.2999999999993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8911.2999999999993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35865.800000000003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35865.800000000003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35865.800000000003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35865.800000000003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65838.7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65838.7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65838.7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65838.7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176370.3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47593.799999999996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4058.6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4058.6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4107.5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3107.5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36062.5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34404.6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1657.9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815.2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0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0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78423.600000000006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78423.600000000006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1827.7000000000003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1525.6000000000001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137.19999999999999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1388.4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191.9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191.9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</f>
        <v>302</v>
      </c>
      <c r="F162" s="219">
        <v>0</v>
      </c>
      <c r="G162" s="219">
        <v>0</v>
      </c>
    </row>
    <row r="163" spans="1:8" ht="31.8" thickBot="1" x14ac:dyDescent="0.35">
      <c r="A163" s="126" t="s">
        <v>226</v>
      </c>
      <c r="B163" s="11" t="s">
        <v>60</v>
      </c>
      <c r="C163" s="11">
        <v>800</v>
      </c>
      <c r="D163" s="105" t="s">
        <v>224</v>
      </c>
      <c r="E163" s="91">
        <v>302</v>
      </c>
      <c r="F163" s="91">
        <v>0</v>
      </c>
      <c r="G163" s="91">
        <v>0</v>
      </c>
    </row>
    <row r="164" spans="1:8" ht="16.2" thickBot="1" x14ac:dyDescent="0.35">
      <c r="A164" s="6" t="s">
        <v>63</v>
      </c>
      <c r="B164" s="3"/>
      <c r="C164" s="3"/>
      <c r="D164" s="74"/>
      <c r="E164" s="57">
        <f>SUM(E9+E13+E21+E25+E32+E39+E43+E50+E57+E64+E68+E72+E79+E86+E99)+E162</f>
        <v>331986.3</v>
      </c>
      <c r="F164" s="57">
        <f t="shared" ref="F164" si="84">SUM(F9+F13+F21+F25+F32+F39+F43+F50+F57+F64+F68+F72+F79+F86+F99)</f>
        <v>268134.90000000002</v>
      </c>
      <c r="G164" s="57">
        <v>281379.5</v>
      </c>
    </row>
    <row r="166" spans="1:8" ht="15.6" x14ac:dyDescent="0.3">
      <c r="A166" s="243" t="s">
        <v>325</v>
      </c>
      <c r="B166" s="243"/>
      <c r="C166" s="243"/>
      <c r="D166" s="244"/>
      <c r="E166" s="243"/>
    </row>
    <row r="167" spans="1:8" ht="15.6" x14ac:dyDescent="0.3">
      <c r="A167" s="243" t="s">
        <v>326</v>
      </c>
      <c r="B167" s="243"/>
      <c r="C167" s="243"/>
      <c r="D167" s="244"/>
      <c r="E167" s="243"/>
    </row>
    <row r="168" spans="1:8" ht="15.6" x14ac:dyDescent="0.3">
      <c r="A168" s="302" t="s">
        <v>320</v>
      </c>
      <c r="B168" s="302"/>
      <c r="C168" s="302"/>
      <c r="D168" s="303" t="s">
        <v>324</v>
      </c>
      <c r="E168" s="302"/>
    </row>
    <row r="169" spans="1:8" ht="15.6" x14ac:dyDescent="0.3">
      <c r="A169" s="302" t="s">
        <v>321</v>
      </c>
      <c r="B169" s="302"/>
      <c r="C169" s="302"/>
      <c r="D169" s="303"/>
      <c r="E169" s="302"/>
    </row>
    <row r="170" spans="1:8" ht="15.6" x14ac:dyDescent="0.3">
      <c r="A170" s="302" t="s">
        <v>322</v>
      </c>
      <c r="B170" s="302"/>
      <c r="C170" s="302"/>
      <c r="D170" s="303"/>
      <c r="E170" s="302"/>
    </row>
    <row r="171" spans="1:8" ht="15.6" x14ac:dyDescent="0.3">
      <c r="A171" s="302" t="s">
        <v>323</v>
      </c>
      <c r="B171" s="302"/>
      <c r="C171" s="302"/>
      <c r="D171" s="303"/>
      <c r="E171" s="302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2025-06-26T07:39:13Z</cp:lastPrinted>
  <dcterms:created xsi:type="dcterms:W3CDTF">2022-09-14T12:35:13Z</dcterms:created>
  <dcterms:modified xsi:type="dcterms:W3CDTF">2025-06-26T07:48:26Z</dcterms:modified>
</cp:coreProperties>
</file>