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СЕНТЯБРЬ 23.09\"/>
    </mc:Choice>
  </mc:AlternateContent>
  <bookViews>
    <workbookView xWindow="360" yWindow="48" windowWidth="21012" windowHeight="9972" activeTab="5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E162" i="3" l="1"/>
  <c r="F141" i="4"/>
  <c r="F140" i="4" s="1"/>
  <c r="E144" i="10"/>
  <c r="C23" i="1" l="1"/>
  <c r="C56" i="14" l="1"/>
  <c r="C41" i="1" l="1"/>
  <c r="E143" i="10" l="1"/>
  <c r="E142" i="10" l="1"/>
  <c r="C49" i="14" l="1"/>
  <c r="C48" i="14"/>
  <c r="C64" i="14" s="1"/>
  <c r="F136" i="3" l="1"/>
  <c r="G136" i="3"/>
  <c r="E136" i="3"/>
  <c r="F138" i="3"/>
  <c r="H152" i="4"/>
  <c r="H151" i="4" s="1"/>
  <c r="H150" i="4" s="1"/>
  <c r="G152" i="4"/>
  <c r="G151" i="4" s="1"/>
  <c r="G150" i="4" s="1"/>
  <c r="F152" i="4"/>
  <c r="F151" i="4" s="1"/>
  <c r="F150" i="4" s="1"/>
  <c r="H148" i="4"/>
  <c r="G148" i="4"/>
  <c r="F148" i="4"/>
  <c r="H146" i="4"/>
  <c r="G146" i="4"/>
  <c r="F146" i="4"/>
  <c r="F145" i="4" s="1"/>
  <c r="F144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5" i="10"/>
  <c r="F154" i="10" s="1"/>
  <c r="F153" i="10" s="1"/>
  <c r="G155" i="10"/>
  <c r="G154" i="10" s="1"/>
  <c r="G153" i="10" s="1"/>
  <c r="E155" i="10"/>
  <c r="E154" i="10" s="1"/>
  <c r="E153" i="10" s="1"/>
  <c r="F149" i="10"/>
  <c r="G149" i="10"/>
  <c r="E149" i="10"/>
  <c r="F151" i="10"/>
  <c r="G151" i="10"/>
  <c r="E151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54" i="4" l="1"/>
  <c r="F78" i="4"/>
  <c r="F70" i="4" s="1"/>
  <c r="H47" i="4"/>
  <c r="G92" i="4"/>
  <c r="H106" i="4"/>
  <c r="G145" i="4"/>
  <c r="G144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5" i="4"/>
  <c r="H144" i="4" s="1"/>
  <c r="H54" i="4"/>
  <c r="H65" i="4"/>
  <c r="F65" i="4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8" i="10"/>
  <c r="F147" i="10" s="1"/>
  <c r="G135" i="10"/>
  <c r="G148" i="10"/>
  <c r="G147" i="10" s="1"/>
  <c r="E128" i="10"/>
  <c r="E127" i="10" s="1"/>
  <c r="E135" i="10"/>
  <c r="E148" i="10"/>
  <c r="E147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D15" i="1"/>
  <c r="E15" i="1"/>
  <c r="C15" i="1"/>
  <c r="F46" i="4" l="1"/>
  <c r="H46" i="4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7" i="10" l="1"/>
  <c r="F154" i="4"/>
  <c r="G157" i="10"/>
  <c r="F135" i="3"/>
  <c r="G135" i="3"/>
  <c r="E135" i="3"/>
  <c r="F157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4" i="4" l="1"/>
  <c r="G154" i="4"/>
  <c r="G99" i="3"/>
  <c r="F99" i="3"/>
  <c r="F165" i="3" s="1"/>
  <c r="E99" i="3"/>
  <c r="E165" i="3" s="1"/>
</calcChain>
</file>

<file path=xl/sharedStrings.xml><?xml version="1.0" encoding="utf-8"?>
<sst xmlns="http://schemas.openxmlformats.org/spreadsheetml/2006/main" count="1453" uniqueCount="340">
  <si>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</si>
  <si>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</si>
  <si>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</si>
  <si>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</si>
  <si>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</si>
  <si>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</si>
  <si>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</si>
  <si>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</si>
  <si>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</si>
  <si>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</si>
  <si>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</si>
  <si>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</si>
  <si>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</si>
  <si>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</si>
  <si>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</si>
  <si>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</si>
  <si>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</si>
  <si>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</si>
  <si>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</si>
  <si>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</si>
  <si>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</si>
  <si>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</si>
  <si>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</si>
  <si>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</si>
  <si>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</si>
  <si>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</si>
  <si>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</si>
  <si>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</si>
  <si>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</si>
  <si>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</si>
  <si>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</si>
  <si>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</si>
  <si>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</si>
  <si>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</si>
  <si>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</si>
  <si>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</si>
  <si>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</si>
  <si>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</si>
  <si>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</si>
  <si>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</si>
  <si>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</si>
  <si>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</si>
  <si>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</si>
  <si>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</si>
  <si>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</si>
  <si>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</si>
  <si>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</si>
  <si>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</si>
  <si>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</si>
  <si>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</si>
  <si>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</si>
  <si>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</si>
  <si>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</si>
  <si>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</si>
  <si>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</si>
  <si>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</si>
  <si>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</si>
  <si>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</si>
  <si>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</si>
  <si>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</si>
  <si>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</si>
  <si>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</si>
  <si>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</si>
  <si>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</si>
  <si>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</si>
  <si>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</si>
  <si>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</si>
  <si>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</si>
  <si>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</si>
  <si>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</si>
  <si>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</si>
  <si>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</si>
  <si>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</si>
  <si>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</si>
  <si>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</si>
  <si>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</si>
  <si>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</si>
  <si>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</si>
  <si>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</si>
  <si>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</si>
  <si>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</si>
  <si>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</si>
  <si>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</si>
  <si>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</si>
  <si>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</si>
  <si>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</si>
  <si>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</si>
  <si>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</si>
  <si>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</si>
  <si>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</si>
  <si>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</si>
  <si>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</si>
  <si>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</si>
  <si>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</si>
  <si>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</si>
  <si>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</si>
  <si>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</si>
  <si>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</si>
  <si>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</si>
  <si>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</si>
  <si>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</si>
  <si>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</si>
  <si>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</si>
  <si>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</si>
  <si>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</si>
  <si>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</si>
  <si>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</si>
  <si>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</si>
  <si>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</si>
  <si>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</si>
  <si>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</si>
  <si>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</si>
  <si>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</si>
  <si>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</si>
  <si>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</si>
  <si>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</si>
  <si>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</si>
  <si>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</si>
  <si>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</si>
  <si>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</si>
  <si>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</si>
  <si>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</si>
  <si>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</si>
  <si>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</si>
  <si>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</si>
  <si>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</si>
  <si>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</si>
  <si>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</si>
  <si>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</si>
  <si>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</si>
  <si>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</si>
  <si>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</si>
  <si>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</si>
  <si>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</si>
  <si>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</si>
  <si>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</si>
  <si>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</si>
  <si>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</si>
  <si>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</si>
  <si>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</si>
  <si>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</si>
  <si>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</si>
  <si>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</si>
  <si>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</si>
  <si>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</si>
  <si>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</si>
  <si>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</si>
  <si>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</si>
  <si>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</si>
  <si>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</si>
  <si>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</si>
  <si>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</si>
  <si>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</si>
  <si>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</si>
  <si>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</si>
  <si>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</si>
  <si>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</si>
  <si>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</si>
  <si>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</si>
  <si>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</si>
  <si>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</si>
  <si>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</si>
  <si>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</si>
  <si>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</si>
  <si>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</si>
  <si>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</si>
  <si>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</si>
  <si>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</si>
  <si>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</si>
  <si>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</si>
  <si>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</si>
  <si>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</si>
  <si>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</si>
  <si>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</si>
  <si>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</si>
  <si>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</si>
  <si>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</si>
  <si>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</si>
  <si>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</si>
  <si>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</si>
  <si>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</si>
  <si>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</si>
  <si>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</si>
  <si>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</si>
  <si>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</si>
  <si>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</si>
  <si>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</si>
  <si>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</si>
  <si>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</si>
  <si>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</si>
  <si>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</si>
  <si>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</si>
  <si>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</si>
  <si>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</si>
  <si>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</si>
  <si>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</si>
  <si>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</si>
  <si>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</si>
  <si>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</si>
  <si>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</si>
  <si>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</si>
  <si>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</si>
  <si>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</si>
  <si>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</si>
  <si>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</si>
  <si>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</si>
  <si>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</si>
  <si>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</si>
  <si>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</si>
  <si>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</si>
  <si>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</si>
  <si>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</si>
  <si>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</si>
  <si>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</si>
  <si>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</si>
  <si>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</si>
  <si>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</si>
  <si>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</si>
  <si>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</si>
  <si>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</si>
  <si>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</si>
  <si>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</si>
  <si>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</si>
  <si>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</si>
  <si>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</si>
  <si>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</si>
  <si>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</si>
  <si>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</si>
  <si>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</si>
  <si>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</si>
  <si>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</si>
  <si>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</si>
  <si>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</si>
  <si>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</si>
  <si>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</si>
  <si>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</si>
  <si>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</si>
  <si>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</si>
  <si>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</si>
  <si>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</si>
  <si>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</si>
  <si>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</si>
  <si>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</si>
  <si>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</si>
  <si>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</si>
  <si>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</si>
  <si>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</si>
  <si>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</si>
  <si>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</si>
  <si>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</si>
  <si>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</si>
  <si>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</si>
  <si>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</si>
  <si>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</si>
  <si>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</si>
  <si>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</si>
  <si>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</si>
  <si>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</si>
  <si>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</si>
  <si>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</si>
  <si>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</si>
  <si>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</si>
  <si>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</si>
  <si>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</si>
  <si>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</si>
  <si>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</si>
  <si>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</si>
  <si>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</si>
  <si>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</si>
  <si>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</si>
  <si>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</si>
  <si>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</si>
  <si>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</si>
  <si>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</si>
  <si>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</si>
  <si>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</si>
  <si>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</si>
  <si>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</si>
  <si>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</si>
  <si>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</si>
  <si>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</si>
  <si>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</si>
  <si>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</si>
  <si>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</si>
  <si>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</si>
  <si>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</si>
  <si>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</si>
  <si>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</si>
  <si>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</si>
  <si>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</si>
  <si>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</si>
  <si>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</si>
  <si>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</si>
  <si>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</si>
  <si>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</si>
  <si>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</si>
  <si>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</si>
  <si>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</si>
  <si>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</si>
  <si>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</si>
  <si>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</si>
  <si>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</si>
  <si>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</si>
  <si>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</si>
  <si>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</si>
  <si>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</si>
  <si>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</si>
  <si>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</si>
  <si>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</si>
  <si>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</si>
  <si>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</si>
  <si>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</si>
  <si>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</si>
  <si>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</si>
  <si>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</si>
  <si>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</si>
  <si>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</si>
  <si>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</si>
  <si>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</si>
  <si>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</si>
  <si>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</si>
  <si>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</si>
  <si>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</si>
  <si>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</si>
  <si>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</si>
  <si>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</si>
  <si>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</si>
  <si>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</si>
  <si>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</si>
  <si>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</si>
  <si>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</si>
  <si>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</si>
  <si>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>№86/341</t>
  </si>
  <si>
    <t xml:space="preserve">«23» сентября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</si>
  <si>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03.09.2025г. </t>
  </si>
  <si>
    <t>№2727-03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</si>
  <si>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338 245,1 тыс. рублей;</t>
  </si>
  <si>
    <t>общий объем расходов бюджета поселения в сумме 405 901,6 тыс. рублей;</t>
  </si>
  <si>
    <t>Иные выплаты населению</t>
  </si>
  <si>
    <t xml:space="preserve">Иные выплаты населению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</si>
</sst>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49" fontId="15" fillId="11" borderId="5" xfId="0" applyNumberFormat="1" applyFont="1" applyFill="1" applyBorder="1" applyAlignment="1">
      <alignment horizontal="center" wrapText="1"/>
    </xf>
    <xf numFmtId="2" fontId="6" fillId="12" borderId="5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K44" sqref="K44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333</v>
      </c>
      <c r="B16" s="131"/>
      <c r="C16" s="131"/>
      <c r="D16" s="131"/>
      <c r="E16" s="131"/>
      <c r="F16" s="232" t="s">
        <v>332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334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335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336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337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G14" sqref="G14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59" t="s">
        <v>229</v>
      </c>
      <c r="B9" s="259"/>
      <c r="C9" s="259"/>
      <c r="D9" s="259"/>
      <c r="E9" s="259"/>
    </row>
    <row r="10" spans="1:5" ht="15" thickBot="1" x14ac:dyDescent="0.35">
      <c r="A10" s="260" t="s">
        <v>230</v>
      </c>
      <c r="B10" s="262" t="s">
        <v>231</v>
      </c>
      <c r="C10" s="264" t="s">
        <v>2</v>
      </c>
      <c r="D10" s="265"/>
      <c r="E10" s="266"/>
    </row>
    <row r="11" spans="1:5" ht="15" thickBot="1" x14ac:dyDescent="0.35">
      <c r="A11" s="261"/>
      <c r="B11" s="263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195787.7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60" t="s">
        <v>238</v>
      </c>
      <c r="B16" s="262" t="s">
        <v>239</v>
      </c>
      <c r="C16" s="260">
        <v>4720.6000000000004</v>
      </c>
      <c r="D16" s="260">
        <v>3777.6</v>
      </c>
      <c r="E16" s="260">
        <v>5226.3999999999996</v>
      </c>
    </row>
    <row r="17" spans="1:5" ht="82.8" customHeight="1" thickBot="1" x14ac:dyDescent="0.35">
      <c r="A17" s="261"/>
      <c r="B17" s="263"/>
      <c r="C17" s="261"/>
      <c r="D17" s="261"/>
      <c r="E17" s="261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1193.7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1193.7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3" t="s">
        <v>269</v>
      </c>
      <c r="B35" s="255" t="s">
        <v>270</v>
      </c>
      <c r="C35" s="257">
        <v>7150</v>
      </c>
      <c r="D35" s="257">
        <v>7150</v>
      </c>
      <c r="E35" s="257">
        <v>7650</v>
      </c>
    </row>
    <row r="36" spans="1:5" ht="58.8" customHeight="1" thickBot="1" x14ac:dyDescent="0.35">
      <c r="A36" s="254"/>
      <c r="B36" s="256"/>
      <c r="C36" s="258"/>
      <c r="D36" s="258"/>
      <c r="E36" s="258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142457.40000000002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142457.40000000002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29578.9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20982.7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331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328</v>
      </c>
      <c r="B62" s="228" t="s">
        <v>329</v>
      </c>
      <c r="C62" s="226">
        <v>73399</v>
      </c>
      <c r="D62" s="226">
        <v>0</v>
      </c>
      <c r="E62" s="226">
        <v>0</v>
      </c>
    </row>
    <row r="63" spans="1:5" ht="42" thickBot="1" x14ac:dyDescent="0.35">
      <c r="A63" s="245" t="s">
        <v>330</v>
      </c>
      <c r="B63" s="229" t="s">
        <v>329</v>
      </c>
      <c r="C63" s="230">
        <v>73399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338245.10000000003</v>
      </c>
      <c r="D64" s="222">
        <v>268134.90000000002</v>
      </c>
      <c r="E64" s="222">
        <v>281379.5</v>
      </c>
    </row>
  </sheetData>
  <mergeCells count="14"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D53" sqref="D53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72" t="s">
        <v>72</v>
      </c>
      <c r="B2" s="272"/>
      <c r="C2" s="272"/>
      <c r="D2" s="272"/>
      <c r="E2" s="272"/>
    </row>
    <row r="3" spans="1:5" ht="15.6" x14ac:dyDescent="0.3">
      <c r="A3" s="272" t="s">
        <v>64</v>
      </c>
      <c r="B3" s="272"/>
      <c r="C3" s="272"/>
      <c r="D3" s="272"/>
      <c r="E3" s="272"/>
    </row>
    <row r="4" spans="1:5" ht="16.8" customHeight="1" x14ac:dyDescent="0.3">
      <c r="A4" s="272" t="s">
        <v>73</v>
      </c>
      <c r="B4" s="272"/>
      <c r="C4" s="272"/>
      <c r="D4" s="272"/>
      <c r="E4" s="272"/>
    </row>
    <row r="5" spans="1:5" ht="15.6" x14ac:dyDescent="0.3">
      <c r="A5" s="272" t="s">
        <v>185</v>
      </c>
      <c r="B5" s="272"/>
      <c r="C5" s="272"/>
      <c r="D5" s="272"/>
      <c r="E5" s="272"/>
    </row>
    <row r="6" spans="1:5" ht="15.6" x14ac:dyDescent="0.3">
      <c r="A6" s="272" t="s">
        <v>186</v>
      </c>
      <c r="B6" s="272"/>
      <c r="C6" s="272"/>
      <c r="D6" s="272"/>
      <c r="E6" s="272"/>
    </row>
    <row r="7" spans="1:5" ht="17.399999999999999" x14ac:dyDescent="0.3">
      <c r="A7" s="24"/>
    </row>
    <row r="8" spans="1:5" ht="17.399999999999999" x14ac:dyDescent="0.3">
      <c r="A8" s="273" t="s">
        <v>74</v>
      </c>
      <c r="B8" s="273"/>
      <c r="C8" s="273"/>
      <c r="D8" s="273"/>
      <c r="E8" s="273"/>
    </row>
    <row r="9" spans="1:5" ht="16.5" customHeight="1" x14ac:dyDescent="0.3">
      <c r="A9" s="273" t="s">
        <v>75</v>
      </c>
      <c r="B9" s="273"/>
      <c r="C9" s="273"/>
      <c r="D9" s="273"/>
      <c r="E9" s="273"/>
    </row>
    <row r="10" spans="1:5" ht="17.399999999999999" x14ac:dyDescent="0.3">
      <c r="A10" s="273" t="s">
        <v>187</v>
      </c>
      <c r="B10" s="273"/>
      <c r="C10" s="273"/>
      <c r="D10" s="273"/>
      <c r="E10" s="273"/>
    </row>
    <row r="11" spans="1:5" ht="18" thickBot="1" x14ac:dyDescent="0.35">
      <c r="A11" s="24" t="s">
        <v>76</v>
      </c>
    </row>
    <row r="12" spans="1:5" ht="26.25" customHeight="1" thickBot="1" x14ac:dyDescent="0.35">
      <c r="A12" s="267" t="s">
        <v>0</v>
      </c>
      <c r="B12" s="54"/>
      <c r="C12" s="269" t="s">
        <v>77</v>
      </c>
      <c r="D12" s="270"/>
      <c r="E12" s="271"/>
    </row>
    <row r="13" spans="1:5" ht="16.2" thickBot="1" x14ac:dyDescent="0.35">
      <c r="A13" s="268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39657.599999999999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203.1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23689.599999999999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C24+C25+C26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1964.6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577.4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997.1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70241.399999999994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65938.7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3110.3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258034.3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106800.4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24336.9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126897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32091.599999999999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32091.599999999999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587.6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587.6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405901.59999999992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7"/>
  <sheetViews>
    <sheetView workbookViewId="0">
      <selection activeCell="J148" sqref="J148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72" t="s">
        <v>169</v>
      </c>
      <c r="B2" s="272"/>
      <c r="C2" s="272"/>
      <c r="D2" s="272"/>
      <c r="E2" s="272"/>
      <c r="F2" s="272"/>
      <c r="G2" s="272"/>
      <c r="H2" s="114"/>
      <c r="I2" s="114"/>
      <c r="J2" s="114"/>
      <c r="K2" s="114"/>
    </row>
    <row r="3" spans="1:11" ht="15" customHeight="1" x14ac:dyDescent="0.3">
      <c r="A3" s="272" t="s">
        <v>64</v>
      </c>
      <c r="B3" s="272"/>
      <c r="C3" s="272"/>
      <c r="D3" s="272"/>
      <c r="E3" s="272"/>
      <c r="F3" s="272"/>
      <c r="G3" s="272"/>
      <c r="H3" s="114"/>
      <c r="I3" s="114"/>
      <c r="J3" s="114"/>
      <c r="K3" s="114"/>
    </row>
    <row r="4" spans="1:11" ht="15" customHeight="1" x14ac:dyDescent="0.3">
      <c r="A4" s="272" t="s">
        <v>73</v>
      </c>
      <c r="B4" s="272"/>
      <c r="C4" s="272"/>
      <c r="D4" s="272"/>
      <c r="E4" s="272"/>
      <c r="F4" s="272"/>
      <c r="G4" s="272"/>
      <c r="H4" s="114"/>
      <c r="I4" s="114"/>
      <c r="J4" s="114"/>
      <c r="K4" s="114"/>
    </row>
    <row r="5" spans="1:11" ht="15" customHeight="1" x14ac:dyDescent="0.3">
      <c r="A5" s="272" t="s">
        <v>189</v>
      </c>
      <c r="B5" s="272"/>
      <c r="C5" s="272"/>
      <c r="D5" s="272"/>
      <c r="E5" s="272"/>
      <c r="F5" s="272"/>
      <c r="G5" s="272"/>
      <c r="H5" s="114"/>
      <c r="I5" s="114"/>
      <c r="J5" s="114"/>
      <c r="K5" s="114"/>
    </row>
    <row r="6" spans="1:11" ht="15" customHeight="1" x14ac:dyDescent="0.3">
      <c r="A6" s="272" t="s">
        <v>186</v>
      </c>
      <c r="B6" s="272"/>
      <c r="C6" s="272"/>
      <c r="D6" s="272"/>
      <c r="E6" s="272"/>
      <c r="F6" s="272"/>
      <c r="G6" s="272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81" t="s">
        <v>190</v>
      </c>
      <c r="B10" s="281"/>
      <c r="C10" s="281"/>
      <c r="D10" s="281"/>
      <c r="E10" s="281"/>
      <c r="F10" s="281"/>
      <c r="G10" s="281"/>
      <c r="H10" s="115"/>
      <c r="I10" s="115"/>
      <c r="J10" s="115"/>
      <c r="K10" s="115"/>
    </row>
    <row r="11" spans="1:11" ht="69.75" customHeight="1" x14ac:dyDescent="0.3">
      <c r="A11" s="83"/>
      <c r="B11" s="63"/>
      <c r="C11" s="267" t="s">
        <v>25</v>
      </c>
      <c r="D11" s="87"/>
      <c r="E11" s="275" t="s">
        <v>2</v>
      </c>
      <c r="F11" s="276"/>
      <c r="G11" s="277"/>
    </row>
    <row r="12" spans="1:11" ht="42" thickBot="1" x14ac:dyDescent="0.35">
      <c r="A12" s="86"/>
      <c r="B12" s="64"/>
      <c r="C12" s="274"/>
      <c r="D12" s="26" t="s">
        <v>26</v>
      </c>
      <c r="E12" s="278"/>
      <c r="F12" s="279"/>
      <c r="G12" s="280"/>
    </row>
    <row r="13" spans="1:11" ht="28.2" thickBot="1" x14ac:dyDescent="0.35">
      <c r="A13" s="84" t="s">
        <v>1</v>
      </c>
      <c r="B13" s="65" t="s">
        <v>0</v>
      </c>
      <c r="C13" s="268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39657.599999999999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203.1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 t="s">
        <v>148</v>
      </c>
      <c r="C35" s="12" t="s">
        <v>35</v>
      </c>
      <c r="D35" s="12"/>
      <c r="E35" s="78">
        <f>SUM(E36)</f>
        <v>203.1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203.1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23689.599999999999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23649.599999999999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1107.0999999999999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1964.6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1964.6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1964.6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577.40000000000009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374.1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370.1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997.1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997.1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997.1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70241.399999999994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65938.7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65838.7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65838.7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3110.3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3110.3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3110.3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258034.3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106800.4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104330.4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104330.4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24336.9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24145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15083.2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9061.7999999999993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126897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38986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38986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81506.099999999991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2424.1999999999998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79081.899999999994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32091.599999999999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32091.599999999999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32091.599999999999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8820.6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20405.599999999999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587.6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587.6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E145+E146</f>
        <v>587.6</v>
      </c>
      <c r="F144" s="78">
        <v>0</v>
      </c>
      <c r="G144" s="78">
        <v>0</v>
      </c>
    </row>
    <row r="145" spans="1:7" ht="16.2" thickBot="1" x14ac:dyDescent="0.35">
      <c r="A145" s="126" t="s">
        <v>338</v>
      </c>
      <c r="B145" s="71" t="s">
        <v>224</v>
      </c>
      <c r="C145" s="1" t="s">
        <v>35</v>
      </c>
      <c r="D145" s="1">
        <v>300</v>
      </c>
      <c r="E145" s="58">
        <v>80</v>
      </c>
      <c r="F145" s="58">
        <v>0</v>
      </c>
      <c r="G145" s="58">
        <v>0</v>
      </c>
    </row>
    <row r="146" spans="1:7" ht="16.2" thickBot="1" x14ac:dyDescent="0.35">
      <c r="A146" s="126" t="s">
        <v>32</v>
      </c>
      <c r="B146" s="71" t="s">
        <v>224</v>
      </c>
      <c r="C146" s="1" t="s">
        <v>35</v>
      </c>
      <c r="D146" s="1">
        <v>800</v>
      </c>
      <c r="E146" s="58">
        <v>507.6</v>
      </c>
      <c r="F146" s="58">
        <v>0</v>
      </c>
      <c r="G146" s="58">
        <v>0</v>
      </c>
    </row>
    <row r="147" spans="1:7" ht="16.2" thickBot="1" x14ac:dyDescent="0.35">
      <c r="A147" s="37" t="s">
        <v>21</v>
      </c>
      <c r="B147" s="69">
        <v>1100</v>
      </c>
      <c r="C147" s="30"/>
      <c r="D147" s="30"/>
      <c r="E147" s="77">
        <f>SUM(E148)</f>
        <v>500</v>
      </c>
      <c r="F147" s="77">
        <f t="shared" ref="F147:G147" si="51">SUM(F148)</f>
        <v>500</v>
      </c>
      <c r="G147" s="77">
        <f t="shared" si="51"/>
        <v>500</v>
      </c>
    </row>
    <row r="148" spans="1:7" ht="33" thickBot="1" x14ac:dyDescent="0.35">
      <c r="A148" s="18" t="s">
        <v>22</v>
      </c>
      <c r="B148" s="70">
        <v>1105</v>
      </c>
      <c r="C148" s="12"/>
      <c r="D148" s="12"/>
      <c r="E148" s="78">
        <f>SUM(E149+E151)</f>
        <v>500</v>
      </c>
      <c r="F148" s="78">
        <f t="shared" ref="F148:G148" si="52">SUM(F149+F151)</f>
        <v>500</v>
      </c>
      <c r="G148" s="78">
        <f t="shared" si="52"/>
        <v>500</v>
      </c>
    </row>
    <row r="149" spans="1:7" ht="49.2" thickBot="1" x14ac:dyDescent="0.35">
      <c r="A149" s="18" t="s">
        <v>113</v>
      </c>
      <c r="B149" s="70">
        <v>1105</v>
      </c>
      <c r="C149" s="12" t="s">
        <v>66</v>
      </c>
      <c r="D149" s="12"/>
      <c r="E149" s="78">
        <f>SUM(E150)</f>
        <v>500</v>
      </c>
      <c r="F149" s="78">
        <f t="shared" ref="F149:G149" si="53">SUM(F150)</f>
        <v>500</v>
      </c>
      <c r="G149" s="78">
        <f t="shared" si="53"/>
        <v>0</v>
      </c>
    </row>
    <row r="150" spans="1:7" ht="31.8" thickBot="1" x14ac:dyDescent="0.35">
      <c r="A150" s="126" t="s">
        <v>31</v>
      </c>
      <c r="B150" s="71">
        <v>1105</v>
      </c>
      <c r="C150" s="1" t="s">
        <v>66</v>
      </c>
      <c r="D150" s="1">
        <v>200</v>
      </c>
      <c r="E150" s="58">
        <v>500</v>
      </c>
      <c r="F150" s="58">
        <v>500</v>
      </c>
      <c r="G150" s="58">
        <v>0</v>
      </c>
    </row>
    <row r="151" spans="1:7" ht="49.2" thickBot="1" x14ac:dyDescent="0.35">
      <c r="A151" s="18" t="s">
        <v>87</v>
      </c>
      <c r="B151" s="70">
        <v>1105</v>
      </c>
      <c r="C151" s="12" t="s">
        <v>35</v>
      </c>
      <c r="D151" s="12"/>
      <c r="E151" s="78">
        <f>SUM(E152)</f>
        <v>0</v>
      </c>
      <c r="F151" s="78">
        <f t="shared" ref="F151:G151" si="54">SUM(F152)</f>
        <v>0</v>
      </c>
      <c r="G151" s="78">
        <f t="shared" si="54"/>
        <v>500</v>
      </c>
    </row>
    <row r="152" spans="1:7" ht="31.8" thickBot="1" x14ac:dyDescent="0.35">
      <c r="A152" s="126" t="s">
        <v>31</v>
      </c>
      <c r="B152" s="71">
        <v>1105</v>
      </c>
      <c r="C152" s="1" t="s">
        <v>35</v>
      </c>
      <c r="D152" s="1">
        <v>200</v>
      </c>
      <c r="E152" s="58">
        <v>0</v>
      </c>
      <c r="F152" s="58">
        <v>0</v>
      </c>
      <c r="G152" s="58">
        <v>500</v>
      </c>
    </row>
    <row r="153" spans="1:7" ht="16.2" thickBot="1" x14ac:dyDescent="0.35">
      <c r="A153" s="37" t="s">
        <v>23</v>
      </c>
      <c r="B153" s="69">
        <v>1200</v>
      </c>
      <c r="C153" s="30"/>
      <c r="D153" s="30"/>
      <c r="E153" s="77">
        <f>SUM(E154)</f>
        <v>500</v>
      </c>
      <c r="F153" s="77">
        <f t="shared" ref="F153:G153" si="55">SUM(F154)</f>
        <v>500</v>
      </c>
      <c r="G153" s="77">
        <f t="shared" si="55"/>
        <v>500</v>
      </c>
    </row>
    <row r="154" spans="1:7" ht="33" thickBot="1" x14ac:dyDescent="0.35">
      <c r="A154" s="18" t="s">
        <v>24</v>
      </c>
      <c r="B154" s="70">
        <v>1204</v>
      </c>
      <c r="C154" s="12"/>
      <c r="D154" s="12"/>
      <c r="E154" s="78">
        <f>SUM(E155)</f>
        <v>500</v>
      </c>
      <c r="F154" s="78">
        <f t="shared" ref="F154:G154" si="56">SUM(F155)</f>
        <v>500</v>
      </c>
      <c r="G154" s="78">
        <f t="shared" si="56"/>
        <v>500</v>
      </c>
    </row>
    <row r="155" spans="1:7" ht="49.2" thickBot="1" x14ac:dyDescent="0.35">
      <c r="A155" s="18" t="s">
        <v>87</v>
      </c>
      <c r="B155" s="70">
        <v>1204</v>
      </c>
      <c r="C155" s="12" t="s">
        <v>35</v>
      </c>
      <c r="D155" s="12"/>
      <c r="E155" s="78">
        <f>SUM(E156)</f>
        <v>500</v>
      </c>
      <c r="F155" s="78">
        <f t="shared" ref="F155:G155" si="57">SUM(F156)</f>
        <v>500</v>
      </c>
      <c r="G155" s="78">
        <f t="shared" si="57"/>
        <v>500</v>
      </c>
    </row>
    <row r="156" spans="1:7" ht="31.8" thickBot="1" x14ac:dyDescent="0.35">
      <c r="A156" s="126" t="s">
        <v>31</v>
      </c>
      <c r="B156" s="71">
        <v>1204</v>
      </c>
      <c r="C156" s="1" t="s">
        <v>35</v>
      </c>
      <c r="D156" s="1">
        <v>200</v>
      </c>
      <c r="E156" s="58">
        <v>500</v>
      </c>
      <c r="F156" s="58">
        <v>500</v>
      </c>
      <c r="G156" s="58">
        <v>500</v>
      </c>
    </row>
    <row r="157" spans="1:7" ht="16.2" thickBot="1" x14ac:dyDescent="0.35">
      <c r="A157" s="6" t="s">
        <v>42</v>
      </c>
      <c r="B157" s="74"/>
      <c r="C157" s="3"/>
      <c r="D157" s="3"/>
      <c r="E157" s="57">
        <f>E153+E147+E142+E135+E127+E93+E72+E48+E15</f>
        <v>405901.6</v>
      </c>
      <c r="F157" s="57">
        <f>SUM(F15+F48+F72+F93+F127+F135+F147+F153)</f>
        <v>268134.89999999997</v>
      </c>
      <c r="G157" s="57">
        <f>SUM(G15+G48+G72+G93+G127+G135+G147+G153)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workbookViewId="0">
      <selection activeCell="L144" sqref="L144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5" t="s">
        <v>193</v>
      </c>
      <c r="B2" s="285"/>
      <c r="C2" s="286"/>
      <c r="D2" s="286"/>
      <c r="E2" s="286"/>
      <c r="F2" s="286"/>
      <c r="G2" s="286"/>
      <c r="H2" s="286"/>
      <c r="I2" s="286"/>
    </row>
    <row r="4" spans="1:9" ht="45.75" customHeight="1" x14ac:dyDescent="0.3">
      <c r="A4" s="287" t="s">
        <v>192</v>
      </c>
      <c r="B4" s="287"/>
      <c r="C4" s="288"/>
      <c r="D4" s="288"/>
      <c r="E4" s="288"/>
      <c r="F4" s="288"/>
      <c r="G4" s="288"/>
      <c r="H4" s="288"/>
      <c r="I4" s="288"/>
    </row>
    <row r="5" spans="1:9" ht="15.75" customHeight="1" x14ac:dyDescent="0.3">
      <c r="H5" s="289"/>
      <c r="I5" s="289"/>
    </row>
    <row r="6" spans="1:9" ht="15" thickBot="1" x14ac:dyDescent="0.35"/>
    <row r="7" spans="1:9" ht="28.5" customHeight="1" x14ac:dyDescent="0.3">
      <c r="A7" s="282" t="s">
        <v>1</v>
      </c>
      <c r="B7" s="282" t="s">
        <v>217</v>
      </c>
      <c r="C7" s="296" t="s">
        <v>0</v>
      </c>
      <c r="D7" s="282" t="s">
        <v>25</v>
      </c>
      <c r="E7" s="282" t="s">
        <v>26</v>
      </c>
      <c r="F7" s="290" t="s">
        <v>2</v>
      </c>
      <c r="G7" s="291"/>
      <c r="H7" s="292"/>
    </row>
    <row r="8" spans="1:9" ht="15" thickBot="1" x14ac:dyDescent="0.35">
      <c r="A8" s="283"/>
      <c r="B8" s="283"/>
      <c r="C8" s="297"/>
      <c r="D8" s="283"/>
      <c r="E8" s="283"/>
      <c r="F8" s="293"/>
      <c r="G8" s="294"/>
      <c r="H8" s="295"/>
    </row>
    <row r="9" spans="1:9" ht="15" thickBot="1" x14ac:dyDescent="0.35">
      <c r="A9" s="284"/>
      <c r="B9" s="284"/>
      <c r="C9" s="298"/>
      <c r="D9" s="284"/>
      <c r="E9" s="284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38110.199999999997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38110.199999999997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203.1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203.1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203.1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23689.599999999999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23649.599999999999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1107.0999999999999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1964.6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1964.6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1964.6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577.40000000000009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374.1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370.1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997.1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997.1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997.1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70241.399999999994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65938.7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65838.7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65838.7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3110.3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3110.3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3110.3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258034.3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106800.4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104330.4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104330.4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24336.9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24145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15083.2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9061.7999999999993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126897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38986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38986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81506.099999999991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2424.1999999999998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79081.899999999994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32091.599999999999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32091.599999999999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32091.599999999999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8820.6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20405.599999999999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F141</f>
        <v>587.6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F142+F143</f>
        <v>587.6</v>
      </c>
      <c r="G141" s="164">
        <v>0</v>
      </c>
      <c r="H141" s="164">
        <v>0</v>
      </c>
    </row>
    <row r="142" spans="1:8" ht="15" thickBot="1" x14ac:dyDescent="0.35">
      <c r="A142" s="149" t="s">
        <v>339</v>
      </c>
      <c r="B142" s="173">
        <v>941</v>
      </c>
      <c r="C142" s="251" t="s">
        <v>224</v>
      </c>
      <c r="D142" s="218" t="s">
        <v>35</v>
      </c>
      <c r="E142" s="218">
        <v>300</v>
      </c>
      <c r="F142" s="166">
        <v>80</v>
      </c>
      <c r="G142" s="166">
        <v>0</v>
      </c>
      <c r="H142" s="166">
        <v>0</v>
      </c>
    </row>
    <row r="143" spans="1:8" ht="15" thickBot="1" x14ac:dyDescent="0.35">
      <c r="A143" s="149" t="s">
        <v>32</v>
      </c>
      <c r="B143" s="137">
        <v>941</v>
      </c>
      <c r="C143" s="165" t="s">
        <v>224</v>
      </c>
      <c r="D143" s="139" t="s">
        <v>35</v>
      </c>
      <c r="E143" s="139">
        <v>800</v>
      </c>
      <c r="F143" s="166">
        <v>507.6</v>
      </c>
      <c r="G143" s="166">
        <v>0</v>
      </c>
      <c r="H143" s="166">
        <v>0</v>
      </c>
    </row>
    <row r="144" spans="1:8" ht="15" thickBot="1" x14ac:dyDescent="0.35">
      <c r="A144" s="183" t="s">
        <v>21</v>
      </c>
      <c r="B144" s="156">
        <v>941</v>
      </c>
      <c r="C144" s="157">
        <v>1100</v>
      </c>
      <c r="D144" s="158"/>
      <c r="E144" s="158"/>
      <c r="F144" s="159">
        <f>SUM(F145)</f>
        <v>500</v>
      </c>
      <c r="G144" s="159">
        <f t="shared" ref="G144:H144" si="51">SUM(G145)</f>
        <v>500</v>
      </c>
      <c r="H144" s="159">
        <f t="shared" si="51"/>
        <v>500</v>
      </c>
    </row>
    <row r="145" spans="1:8" ht="28.2" thickBot="1" x14ac:dyDescent="0.35">
      <c r="A145" s="144" t="s">
        <v>22</v>
      </c>
      <c r="B145" s="137">
        <v>941</v>
      </c>
      <c r="C145" s="146">
        <v>1105</v>
      </c>
      <c r="D145" s="147"/>
      <c r="E145" s="147"/>
      <c r="F145" s="164">
        <f>SUM(F146+F148)</f>
        <v>500</v>
      </c>
      <c r="G145" s="164">
        <f t="shared" ref="G145:H145" si="52">SUM(G146+G148)</f>
        <v>500</v>
      </c>
      <c r="H145" s="164">
        <f t="shared" si="52"/>
        <v>500</v>
      </c>
    </row>
    <row r="146" spans="1:8" ht="69.599999999999994" thickBot="1" x14ac:dyDescent="0.35">
      <c r="A146" s="144" t="s">
        <v>183</v>
      </c>
      <c r="B146" s="156">
        <v>941</v>
      </c>
      <c r="C146" s="163">
        <v>1105</v>
      </c>
      <c r="D146" s="145" t="s">
        <v>66</v>
      </c>
      <c r="E146" s="145"/>
      <c r="F146" s="164">
        <f>SUM(F147)</f>
        <v>500</v>
      </c>
      <c r="G146" s="164">
        <f t="shared" ref="G146:H146" si="53">SUM(G147)</f>
        <v>500</v>
      </c>
      <c r="H146" s="164">
        <f t="shared" si="53"/>
        <v>0</v>
      </c>
    </row>
    <row r="147" spans="1:8" ht="40.200000000000003" thickBot="1" x14ac:dyDescent="0.35">
      <c r="A147" s="149" t="s">
        <v>31</v>
      </c>
      <c r="B147" s="137">
        <v>941</v>
      </c>
      <c r="C147" s="165">
        <v>1105</v>
      </c>
      <c r="D147" s="139" t="s">
        <v>66</v>
      </c>
      <c r="E147" s="139">
        <v>200</v>
      </c>
      <c r="F147" s="166">
        <v>500</v>
      </c>
      <c r="G147" s="166">
        <v>500</v>
      </c>
      <c r="H147" s="166">
        <v>0</v>
      </c>
    </row>
    <row r="148" spans="1:8" ht="55.8" thickBot="1" x14ac:dyDescent="0.35">
      <c r="A148" s="144" t="s">
        <v>87</v>
      </c>
      <c r="B148" s="156">
        <v>941</v>
      </c>
      <c r="C148" s="146">
        <v>1105</v>
      </c>
      <c r="D148" s="147" t="s">
        <v>35</v>
      </c>
      <c r="E148" s="147"/>
      <c r="F148" s="164">
        <f>SUM(F149)</f>
        <v>0</v>
      </c>
      <c r="G148" s="164">
        <f t="shared" ref="G148:H148" si="54">SUM(G149)</f>
        <v>0</v>
      </c>
      <c r="H148" s="164">
        <f t="shared" si="54"/>
        <v>500</v>
      </c>
    </row>
    <row r="149" spans="1:8" ht="40.200000000000003" thickBot="1" x14ac:dyDescent="0.35">
      <c r="A149" s="149" t="s">
        <v>31</v>
      </c>
      <c r="B149" s="137">
        <v>941</v>
      </c>
      <c r="C149" s="165">
        <v>1105</v>
      </c>
      <c r="D149" s="139" t="s">
        <v>35</v>
      </c>
      <c r="E149" s="139">
        <v>200</v>
      </c>
      <c r="F149" s="166">
        <v>0</v>
      </c>
      <c r="G149" s="166">
        <v>0</v>
      </c>
      <c r="H149" s="166">
        <v>500</v>
      </c>
    </row>
    <row r="150" spans="1:8" ht="27" thickBot="1" x14ac:dyDescent="0.35">
      <c r="A150" s="183" t="s">
        <v>23</v>
      </c>
      <c r="B150" s="156">
        <v>941</v>
      </c>
      <c r="C150" s="157">
        <v>1200</v>
      </c>
      <c r="D150" s="158"/>
      <c r="E150" s="158"/>
      <c r="F150" s="159">
        <f>SUM(F151)</f>
        <v>500</v>
      </c>
      <c r="G150" s="159">
        <f t="shared" ref="G150:H152" si="55">SUM(G151)</f>
        <v>500</v>
      </c>
      <c r="H150" s="159">
        <f t="shared" si="55"/>
        <v>500</v>
      </c>
    </row>
    <row r="151" spans="1:8" ht="28.2" thickBot="1" x14ac:dyDescent="0.35">
      <c r="A151" s="144" t="s">
        <v>24</v>
      </c>
      <c r="B151" s="137">
        <v>941</v>
      </c>
      <c r="C151" s="163">
        <v>1204</v>
      </c>
      <c r="D151" s="145"/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55.8" thickBot="1" x14ac:dyDescent="0.35">
      <c r="A152" s="144" t="s">
        <v>87</v>
      </c>
      <c r="B152" s="156">
        <v>941</v>
      </c>
      <c r="C152" s="163">
        <v>1204</v>
      </c>
      <c r="D152" s="145" t="s">
        <v>35</v>
      </c>
      <c r="E152" s="145"/>
      <c r="F152" s="164">
        <f>SUM(F153)</f>
        <v>500</v>
      </c>
      <c r="G152" s="164">
        <f t="shared" si="55"/>
        <v>500</v>
      </c>
      <c r="H152" s="164">
        <f t="shared" si="55"/>
        <v>500</v>
      </c>
    </row>
    <row r="153" spans="1:8" ht="40.200000000000003" thickBot="1" x14ac:dyDescent="0.35">
      <c r="A153" s="149" t="s">
        <v>31</v>
      </c>
      <c r="B153" s="137">
        <v>941</v>
      </c>
      <c r="C153" s="165">
        <v>1204</v>
      </c>
      <c r="D153" s="139" t="s">
        <v>35</v>
      </c>
      <c r="E153" s="139">
        <v>200</v>
      </c>
      <c r="F153" s="166">
        <v>500</v>
      </c>
      <c r="G153" s="166">
        <v>500</v>
      </c>
      <c r="H153" s="166">
        <v>500</v>
      </c>
    </row>
    <row r="154" spans="1:8" ht="15" thickBot="1" x14ac:dyDescent="0.35">
      <c r="A154" s="155" t="s">
        <v>42</v>
      </c>
      <c r="B154" s="156"/>
      <c r="C154" s="202"/>
      <c r="D154" s="156"/>
      <c r="E154" s="156"/>
      <c r="F154" s="178">
        <f>F150+F144+F140+F133+F125+F91+F70+F46+F18+F11</f>
        <v>405901.60000000003</v>
      </c>
      <c r="G154" s="178">
        <f>SUM(G12+G18+G46+G70+G91+G125+G133+G144+G150)</f>
        <v>268134.89999999997</v>
      </c>
      <c r="H154" s="178">
        <f>SUM(H12+H18+H46+H70+H91+H125+H133+H144+H150)</f>
        <v>281379.5</v>
      </c>
    </row>
    <row r="155" spans="1:8" x14ac:dyDescent="0.3">
      <c r="A155" s="136"/>
      <c r="B155" s="203"/>
      <c r="C155" s="203"/>
      <c r="D155" s="136"/>
      <c r="E155" s="136"/>
      <c r="F155" s="136"/>
      <c r="G155" s="136"/>
      <c r="H155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2"/>
  <sheetViews>
    <sheetView tabSelected="1" workbookViewId="0">
      <selection activeCell="F176" sqref="F176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5" t="s">
        <v>194</v>
      </c>
      <c r="B2" s="285"/>
      <c r="C2" s="285"/>
      <c r="D2" s="285"/>
      <c r="E2" s="285"/>
      <c r="F2" s="285"/>
      <c r="G2" s="285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4" t="s">
        <v>195</v>
      </c>
      <c r="B4" s="305"/>
      <c r="C4" s="305"/>
      <c r="D4" s="305"/>
      <c r="E4" s="305"/>
      <c r="F4" s="305"/>
      <c r="G4" s="305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02" t="s">
        <v>1</v>
      </c>
      <c r="B6" s="302" t="s">
        <v>25</v>
      </c>
      <c r="C6" s="302" t="s">
        <v>43</v>
      </c>
      <c r="D6" s="100" t="s">
        <v>44</v>
      </c>
      <c r="E6" s="299" t="s">
        <v>2</v>
      </c>
      <c r="F6" s="300"/>
      <c r="G6" s="301"/>
    </row>
    <row r="7" spans="1:7" ht="27" thickBot="1" x14ac:dyDescent="0.35">
      <c r="A7" s="303"/>
      <c r="B7" s="303"/>
      <c r="C7" s="303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1964.6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1964.6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1964.6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1964.6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374.1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4">
        <f>SUM(E37)</f>
        <v>370.1</v>
      </c>
      <c r="F36" s="94">
        <f t="shared" ref="F36:G36" si="18">SUM(F37)</f>
        <v>160</v>
      </c>
      <c r="G36" s="94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370.1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370.1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997.1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997.1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997.1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997.1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24145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15083.2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15083.2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15083.2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9061.7999999999993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9061.7999999999993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9061.7999999999993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38986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38986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38986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38986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65838.7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65838.7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65838.7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65838.7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247590.59999999998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27304.5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8820.6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8820.6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118288.69999999998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4110.3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3110.3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106754.59999999999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104330.4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2424.1999999999998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99569.9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79081.899999999994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79081.899999999994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20405.599999999999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20405.599999999999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1612.3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1310.1999999999998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203.1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1107.0999999999999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E163+E164</f>
        <v>587.6</v>
      </c>
      <c r="F162" s="219">
        <v>0</v>
      </c>
      <c r="G162" s="219">
        <v>0</v>
      </c>
    </row>
    <row r="163" spans="1:8" ht="16.2" thickBot="1" x14ac:dyDescent="0.35">
      <c r="A163" s="126" t="s">
        <v>338</v>
      </c>
      <c r="B163" s="11" t="s">
        <v>60</v>
      </c>
      <c r="C163" s="11">
        <v>300</v>
      </c>
      <c r="D163" s="105" t="s">
        <v>224</v>
      </c>
      <c r="E163" s="252">
        <v>80</v>
      </c>
      <c r="F163" s="252">
        <v>0</v>
      </c>
      <c r="G163" s="252">
        <v>0</v>
      </c>
    </row>
    <row r="164" spans="1:8" ht="31.8" thickBot="1" x14ac:dyDescent="0.35">
      <c r="A164" s="126" t="s">
        <v>226</v>
      </c>
      <c r="B164" s="11" t="s">
        <v>60</v>
      </c>
      <c r="C164" s="11">
        <v>800</v>
      </c>
      <c r="D164" s="105" t="s">
        <v>224</v>
      </c>
      <c r="E164" s="91">
        <v>507.6</v>
      </c>
      <c r="F164" s="91">
        <v>0</v>
      </c>
      <c r="G164" s="91">
        <v>0</v>
      </c>
    </row>
    <row r="165" spans="1:8" ht="16.2" thickBot="1" x14ac:dyDescent="0.35">
      <c r="A165" s="6" t="s">
        <v>63</v>
      </c>
      <c r="B165" s="3"/>
      <c r="C165" s="3"/>
      <c r="D165" s="74"/>
      <c r="E165" s="57">
        <f>SUM(E9+E13+E21+E25+E32+E39+E43+E50+E57+E64+E68+E72+E79+E86+E99)+E162</f>
        <v>405901.6</v>
      </c>
      <c r="F165" s="57">
        <f t="shared" ref="F165" si="84">SUM(F9+F13+F21+F25+F32+F39+F43+F50+F57+F64+F68+F72+F79+F86+F99)</f>
        <v>268134.90000000002</v>
      </c>
      <c r="G165" s="57">
        <v>281379.5</v>
      </c>
    </row>
    <row r="167" spans="1:8" ht="15.6" x14ac:dyDescent="0.3">
      <c r="A167" s="243" t="s">
        <v>325</v>
      </c>
      <c r="B167" s="243"/>
      <c r="C167" s="243"/>
      <c r="D167" s="244"/>
      <c r="E167" s="243"/>
    </row>
    <row r="168" spans="1:8" ht="15.6" x14ac:dyDescent="0.3">
      <c r="A168" s="243" t="s">
        <v>326</v>
      </c>
      <c r="B168" s="243"/>
      <c r="C168" s="243"/>
      <c r="D168" s="244"/>
      <c r="E168" s="243"/>
    </row>
    <row r="169" spans="1:8" ht="15.6" x14ac:dyDescent="0.3">
      <c r="A169" s="249" t="s">
        <v>320</v>
      </c>
      <c r="B169" s="249"/>
      <c r="C169" s="249"/>
      <c r="D169" s="250" t="s">
        <v>324</v>
      </c>
      <c r="E169" s="249"/>
    </row>
    <row r="170" spans="1:8" ht="15.6" x14ac:dyDescent="0.3">
      <c r="A170" s="249" t="s">
        <v>321</v>
      </c>
      <c r="B170" s="249"/>
      <c r="C170" s="249"/>
      <c r="D170" s="250"/>
      <c r="E170" s="249"/>
    </row>
    <row r="171" spans="1:8" ht="15.6" x14ac:dyDescent="0.3">
      <c r="A171" s="249" t="s">
        <v>322</v>
      </c>
      <c r="B171" s="249"/>
      <c r="C171" s="249"/>
      <c r="D171" s="250"/>
      <c r="E171" s="249"/>
    </row>
    <row r="172" spans="1:8" ht="15.6" x14ac:dyDescent="0.3">
      <c r="A172" s="249" t="s">
        <v>323</v>
      </c>
      <c r="B172" s="249"/>
      <c r="C172" s="249"/>
      <c r="D172" s="250"/>
      <c r="E172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2025-09-18T08:17:51Z</cp:lastPrinted>
  <dcterms:created xsi:type="dcterms:W3CDTF">2022-09-14T12:35:13Z</dcterms:created>
  <dcterms:modified xsi:type="dcterms:W3CDTF">2025-09-25T06:00:44Z</dcterms:modified>
</cp:coreProperties>
</file>